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 and Stakeholder Relations\Marketing and Education\Website Content\French\OIDMTC\"/>
    </mc:Choice>
  </mc:AlternateContent>
  <bookViews>
    <workbookView xWindow="0" yWindow="0" windowWidth="28800" windowHeight="12225" activeTab="2"/>
  </bookViews>
  <sheets>
    <sheet name="Produit 1 " sheetId="4" r:id="rId1"/>
    <sheet name="Produit 2" sheetId="1" r:id="rId2"/>
    <sheet name="Adresses de rémunération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1" i="1" l="1"/>
  <c r="J290" i="1"/>
  <c r="J106" i="1"/>
  <c r="L106" i="1" s="1"/>
  <c r="J105" i="1"/>
  <c r="L105" i="1" s="1"/>
  <c r="J104" i="1"/>
  <c r="L104" i="1" s="1"/>
  <c r="J108" i="1"/>
  <c r="L108" i="1" s="1"/>
  <c r="J19" i="1" l="1"/>
  <c r="J18" i="1"/>
  <c r="J17" i="1"/>
  <c r="J16" i="1"/>
  <c r="Q317" i="4"/>
  <c r="P317" i="4"/>
  <c r="O317" i="4"/>
  <c r="N317" i="4"/>
  <c r="M317" i="4"/>
  <c r="J316" i="4"/>
  <c r="L316" i="4" s="1"/>
  <c r="J315" i="4"/>
  <c r="L315" i="4" s="1"/>
  <c r="J314" i="4"/>
  <c r="L314" i="4" s="1"/>
  <c r="J313" i="4"/>
  <c r="L313" i="4" s="1"/>
  <c r="J312" i="4"/>
  <c r="L312" i="4" s="1"/>
  <c r="J311" i="4"/>
  <c r="L311" i="4" s="1"/>
  <c r="J310" i="4"/>
  <c r="L310" i="4" s="1"/>
  <c r="J309" i="4"/>
  <c r="L309" i="4" s="1"/>
  <c r="J308" i="4"/>
  <c r="L308" i="4" s="1"/>
  <c r="J307" i="4"/>
  <c r="L307" i="4" s="1"/>
  <c r="J306" i="4"/>
  <c r="L306" i="4" s="1"/>
  <c r="J304" i="4"/>
  <c r="L304" i="4" s="1"/>
  <c r="J303" i="4"/>
  <c r="L303" i="4" s="1"/>
  <c r="J302" i="4"/>
  <c r="L302" i="4" s="1"/>
  <c r="J301" i="4"/>
  <c r="L301" i="4" s="1"/>
  <c r="J300" i="4"/>
  <c r="L300" i="4" s="1"/>
  <c r="J299" i="4"/>
  <c r="L299" i="4" s="1"/>
  <c r="J298" i="4"/>
  <c r="L298" i="4" s="1"/>
  <c r="J297" i="4"/>
  <c r="L297" i="4" s="1"/>
  <c r="J296" i="4"/>
  <c r="L296" i="4" s="1"/>
  <c r="J295" i="4"/>
  <c r="L295" i="4" s="1"/>
  <c r="J294" i="4"/>
  <c r="L294" i="4" s="1"/>
  <c r="J293" i="4"/>
  <c r="L293" i="4" s="1"/>
  <c r="J292" i="4"/>
  <c r="L292" i="4" s="1"/>
  <c r="J291" i="4"/>
  <c r="L291" i="4" s="1"/>
  <c r="J290" i="4"/>
  <c r="L290" i="4" s="1"/>
  <c r="J289" i="4"/>
  <c r="L289" i="4" s="1"/>
  <c r="J288" i="4"/>
  <c r="L288" i="4" s="1"/>
  <c r="J287" i="4"/>
  <c r="L287" i="4" s="1"/>
  <c r="J286" i="4"/>
  <c r="L286" i="4" s="1"/>
  <c r="J284" i="4"/>
  <c r="L284" i="4" s="1"/>
  <c r="J283" i="4"/>
  <c r="L283" i="4" s="1"/>
  <c r="J282" i="4"/>
  <c r="L282" i="4" s="1"/>
  <c r="J281" i="4"/>
  <c r="L281" i="4" s="1"/>
  <c r="J280" i="4"/>
  <c r="L280" i="4" s="1"/>
  <c r="J279" i="4"/>
  <c r="L279" i="4" s="1"/>
  <c r="J278" i="4"/>
  <c r="L278" i="4" s="1"/>
  <c r="J277" i="4"/>
  <c r="L277" i="4" s="1"/>
  <c r="J276" i="4"/>
  <c r="L276" i="4" s="1"/>
  <c r="J275" i="4"/>
  <c r="L275" i="4" s="1"/>
  <c r="J274" i="4"/>
  <c r="L274" i="4" s="1"/>
  <c r="J273" i="4"/>
  <c r="L273" i="4" s="1"/>
  <c r="J272" i="4"/>
  <c r="L272" i="4" s="1"/>
  <c r="J271" i="4"/>
  <c r="L271" i="4" s="1"/>
  <c r="C263" i="4"/>
  <c r="J257" i="4"/>
  <c r="J256" i="4"/>
  <c r="J258" i="4" s="1"/>
  <c r="J255" i="4"/>
  <c r="J252" i="4"/>
  <c r="J251" i="4"/>
  <c r="J250" i="4"/>
  <c r="J253" i="4" s="1"/>
  <c r="J247" i="4"/>
  <c r="J246" i="4"/>
  <c r="J248" i="4" s="1"/>
  <c r="J245" i="4"/>
  <c r="J242" i="4"/>
  <c r="J241" i="4"/>
  <c r="J240" i="4"/>
  <c r="J243" i="4" s="1"/>
  <c r="J234" i="4"/>
  <c r="J233" i="4"/>
  <c r="J232" i="4"/>
  <c r="J230" i="4"/>
  <c r="J229" i="4"/>
  <c r="J228" i="4"/>
  <c r="J226" i="4"/>
  <c r="J225" i="4"/>
  <c r="J224" i="4"/>
  <c r="J223" i="4"/>
  <c r="J221" i="4"/>
  <c r="J220" i="4"/>
  <c r="J219" i="4"/>
  <c r="J217" i="4"/>
  <c r="J216" i="4"/>
  <c r="J215" i="4"/>
  <c r="J214" i="4"/>
  <c r="C208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90" i="4" s="1"/>
  <c r="J175" i="4"/>
  <c r="J174" i="4"/>
  <c r="J173" i="4"/>
  <c r="J172" i="4"/>
  <c r="J171" i="4"/>
  <c r="J170" i="4"/>
  <c r="J169" i="4"/>
  <c r="J168" i="4"/>
  <c r="J167" i="4"/>
  <c r="J166" i="4"/>
  <c r="J165" i="4"/>
  <c r="J164" i="4"/>
  <c r="C158" i="4"/>
  <c r="Q154" i="4"/>
  <c r="N154" i="4"/>
  <c r="M154" i="4"/>
  <c r="R154" i="4" s="1"/>
  <c r="Q152" i="4"/>
  <c r="P152" i="4"/>
  <c r="P154" i="4" s="1"/>
  <c r="O152" i="4"/>
  <c r="O154" i="4" s="1"/>
  <c r="N152" i="4"/>
  <c r="M152" i="4"/>
  <c r="R152" i="4" s="1"/>
  <c r="J151" i="4"/>
  <c r="L151" i="4" s="1"/>
  <c r="J150" i="4"/>
  <c r="L150" i="4" s="1"/>
  <c r="J149" i="4"/>
  <c r="L149" i="4" s="1"/>
  <c r="J148" i="4"/>
  <c r="L148" i="4" s="1"/>
  <c r="J147" i="4"/>
  <c r="L147" i="4" s="1"/>
  <c r="J146" i="4"/>
  <c r="L146" i="4" s="1"/>
  <c r="J145" i="4"/>
  <c r="L145" i="4" s="1"/>
  <c r="J144" i="4"/>
  <c r="L144" i="4" s="1"/>
  <c r="J143" i="4"/>
  <c r="L143" i="4" s="1"/>
  <c r="J142" i="4"/>
  <c r="L142" i="4" s="1"/>
  <c r="J141" i="4"/>
  <c r="L141" i="4" s="1"/>
  <c r="J140" i="4"/>
  <c r="L140" i="4" s="1"/>
  <c r="J139" i="4"/>
  <c r="L139" i="4" s="1"/>
  <c r="J138" i="4"/>
  <c r="L138" i="4" s="1"/>
  <c r="J137" i="4"/>
  <c r="L137" i="4" s="1"/>
  <c r="J136" i="4"/>
  <c r="L136" i="4" s="1"/>
  <c r="P132" i="4"/>
  <c r="O132" i="4"/>
  <c r="N132" i="4"/>
  <c r="Q130" i="4"/>
  <c r="Q132" i="4" s="1"/>
  <c r="P130" i="4"/>
  <c r="O130" i="4"/>
  <c r="N130" i="4"/>
  <c r="M130" i="4"/>
  <c r="J129" i="4"/>
  <c r="L129" i="4" s="1"/>
  <c r="J128" i="4"/>
  <c r="L128" i="4" s="1"/>
  <c r="J127" i="4"/>
  <c r="L127" i="4" s="1"/>
  <c r="Q122" i="4"/>
  <c r="Q124" i="4" s="1"/>
  <c r="P122" i="4"/>
  <c r="P124" i="4" s="1"/>
  <c r="P156" i="4" s="1"/>
  <c r="O122" i="4"/>
  <c r="O124" i="4" s="1"/>
  <c r="O156" i="4" s="1"/>
  <c r="N122" i="4"/>
  <c r="N124" i="4" s="1"/>
  <c r="N156" i="4" s="1"/>
  <c r="M122" i="4"/>
  <c r="R122" i="4" s="1"/>
  <c r="J121" i="4"/>
  <c r="L121" i="4" s="1"/>
  <c r="J120" i="4"/>
  <c r="L120" i="4" s="1"/>
  <c r="J119" i="4"/>
  <c r="L119" i="4" s="1"/>
  <c r="J118" i="4"/>
  <c r="L118" i="4" s="1"/>
  <c r="J117" i="4"/>
  <c r="L117" i="4" s="1"/>
  <c r="J116" i="4"/>
  <c r="L116" i="4" s="1"/>
  <c r="J115" i="4"/>
  <c r="L115" i="4" s="1"/>
  <c r="J114" i="4"/>
  <c r="L114" i="4" s="1"/>
  <c r="J113" i="4"/>
  <c r="L113" i="4" s="1"/>
  <c r="J112" i="4"/>
  <c r="L112" i="4" s="1"/>
  <c r="J111" i="4"/>
  <c r="L111" i="4" s="1"/>
  <c r="J110" i="4"/>
  <c r="L110" i="4" s="1"/>
  <c r="J109" i="4"/>
  <c r="L109" i="4" s="1"/>
  <c r="J108" i="4"/>
  <c r="L108" i="4" s="1"/>
  <c r="J107" i="4"/>
  <c r="L107" i="4" s="1"/>
  <c r="J106" i="4"/>
  <c r="L106" i="4" s="1"/>
  <c r="J105" i="4"/>
  <c r="L105" i="4" s="1"/>
  <c r="J104" i="4"/>
  <c r="L104" i="4" s="1"/>
  <c r="C98" i="4"/>
  <c r="Q95" i="4"/>
  <c r="P95" i="4"/>
  <c r="O95" i="4"/>
  <c r="N95" i="4"/>
  <c r="M95" i="4"/>
  <c r="L94" i="4"/>
  <c r="J94" i="4"/>
  <c r="L93" i="4"/>
  <c r="J93" i="4"/>
  <c r="L92" i="4"/>
  <c r="J92" i="4"/>
  <c r="L91" i="4"/>
  <c r="J91" i="4"/>
  <c r="L90" i="4"/>
  <c r="J90" i="4"/>
  <c r="L89" i="4"/>
  <c r="J89" i="4"/>
  <c r="L88" i="4"/>
  <c r="J88" i="4"/>
  <c r="L87" i="4"/>
  <c r="J87" i="4"/>
  <c r="L86" i="4"/>
  <c r="J86" i="4"/>
  <c r="L85" i="4"/>
  <c r="J85" i="4"/>
  <c r="L84" i="4"/>
  <c r="J84" i="4"/>
  <c r="L83" i="4"/>
  <c r="J83" i="4"/>
  <c r="L82" i="4"/>
  <c r="J82" i="4"/>
  <c r="L81" i="4"/>
  <c r="J81" i="4"/>
  <c r="L80" i="4"/>
  <c r="J80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67" i="4"/>
  <c r="J67" i="4"/>
  <c r="L66" i="4"/>
  <c r="J66" i="4"/>
  <c r="L65" i="4"/>
  <c r="J65" i="4"/>
  <c r="L64" i="4"/>
  <c r="J64" i="4"/>
  <c r="L63" i="4"/>
  <c r="J63" i="4"/>
  <c r="L62" i="4"/>
  <c r="J62" i="4"/>
  <c r="L61" i="4"/>
  <c r="J61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L95" i="4" s="1"/>
  <c r="J16" i="4"/>
  <c r="R95" i="4" l="1"/>
  <c r="J235" i="4"/>
  <c r="R130" i="4"/>
  <c r="J95" i="4"/>
  <c r="Q156" i="4"/>
  <c r="J176" i="4"/>
  <c r="J204" i="4"/>
  <c r="J237" i="4" s="1"/>
  <c r="M132" i="4"/>
  <c r="R132" i="4" s="1"/>
  <c r="R317" i="4"/>
  <c r="L122" i="4"/>
  <c r="L130" i="4"/>
  <c r="L152" i="4"/>
  <c r="L317" i="4"/>
  <c r="J122" i="4"/>
  <c r="M124" i="4"/>
  <c r="J130" i="4"/>
  <c r="J317" i="4"/>
  <c r="J152" i="4"/>
  <c r="J206" i="4" l="1"/>
  <c r="R124" i="4"/>
  <c r="M156" i="4"/>
  <c r="R156" i="4" s="1"/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N134" i="1"/>
  <c r="O134" i="1"/>
  <c r="P134" i="1"/>
  <c r="P136" i="1" s="1"/>
  <c r="Q134" i="1"/>
  <c r="Q136" i="1" s="1"/>
  <c r="M134" i="1"/>
  <c r="J133" i="1"/>
  <c r="L133" i="1" s="1"/>
  <c r="J132" i="1"/>
  <c r="L132" i="1" s="1"/>
  <c r="J131" i="1"/>
  <c r="L131" i="1" s="1"/>
  <c r="R134" i="1" l="1"/>
  <c r="L134" i="1"/>
  <c r="J134" i="1"/>
  <c r="J171" i="1"/>
  <c r="J172" i="1"/>
  <c r="J58" i="1"/>
  <c r="L58" i="1"/>
  <c r="L94" i="1" l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95" i="1" l="1"/>
  <c r="P321" i="1"/>
  <c r="P156" i="1"/>
  <c r="P158" i="1" s="1"/>
  <c r="P126" i="1"/>
  <c r="P128" i="1" s="1"/>
  <c r="P95" i="1"/>
  <c r="P160" i="1" l="1"/>
  <c r="B3" i="3"/>
  <c r="B4" i="3"/>
  <c r="J246" i="1" l="1"/>
  <c r="J245" i="1"/>
  <c r="J244" i="1"/>
  <c r="J251" i="1"/>
  <c r="J250" i="1"/>
  <c r="J249" i="1"/>
  <c r="J256" i="1"/>
  <c r="J255" i="1"/>
  <c r="J254" i="1"/>
  <c r="J257" i="1" l="1"/>
  <c r="J252" i="1"/>
  <c r="J247" i="1"/>
  <c r="M321" i="1"/>
  <c r="O126" i="1" l="1"/>
  <c r="O128" i="1" s="1"/>
  <c r="M126" i="1"/>
  <c r="M128" i="1" s="1"/>
  <c r="O156" i="1" l="1"/>
  <c r="N156" i="1"/>
  <c r="N136" i="1" s="1"/>
  <c r="M156" i="1"/>
  <c r="Q156" i="1"/>
  <c r="M158" i="1" l="1"/>
  <c r="M160" i="1" s="1"/>
  <c r="M136" i="1"/>
  <c r="O158" i="1"/>
  <c r="O160" i="1" s="1"/>
  <c r="O136" i="1"/>
  <c r="Q126" i="1"/>
  <c r="Q128" i="1" s="1"/>
  <c r="N126" i="1"/>
  <c r="N128" i="1" s="1"/>
  <c r="J233" i="1"/>
  <c r="J228" i="1"/>
  <c r="J229" i="1"/>
  <c r="J224" i="1"/>
  <c r="J220" i="1"/>
  <c r="J199" i="1"/>
  <c r="J200" i="1"/>
  <c r="J173" i="1"/>
  <c r="J183" i="1"/>
  <c r="J184" i="1"/>
  <c r="J185" i="1"/>
  <c r="J186" i="1"/>
  <c r="J187" i="1"/>
  <c r="J188" i="1"/>
  <c r="J169" i="1"/>
  <c r="J170" i="1"/>
  <c r="J189" i="1"/>
  <c r="J174" i="1"/>
  <c r="J175" i="1"/>
  <c r="R136" i="1" l="1"/>
  <c r="R128" i="1"/>
  <c r="R126" i="1"/>
  <c r="J207" i="1"/>
  <c r="J206" i="1"/>
  <c r="J205" i="1"/>
  <c r="J204" i="1"/>
  <c r="J203" i="1"/>
  <c r="J202" i="1"/>
  <c r="J201" i="1"/>
  <c r="J198" i="1"/>
  <c r="J197" i="1"/>
  <c r="J196" i="1"/>
  <c r="J193" i="1"/>
  <c r="J192" i="1"/>
  <c r="J191" i="1"/>
  <c r="J190" i="1"/>
  <c r="J182" i="1"/>
  <c r="J179" i="1"/>
  <c r="J178" i="1"/>
  <c r="J177" i="1"/>
  <c r="J176" i="1"/>
  <c r="J168" i="1"/>
  <c r="C162" i="1"/>
  <c r="J180" i="1" l="1"/>
  <c r="J194" i="1"/>
  <c r="J208" i="1"/>
  <c r="Q321" i="1"/>
  <c r="J210" i="1" l="1"/>
  <c r="O321" i="1"/>
  <c r="N321" i="1"/>
  <c r="N158" i="1"/>
  <c r="N160" i="1" s="1"/>
  <c r="Q95" i="1" l="1"/>
  <c r="O95" i="1"/>
  <c r="N95" i="1"/>
  <c r="M95" i="1"/>
  <c r="Q158" i="1"/>
  <c r="Q160" i="1" s="1"/>
  <c r="R160" i="1" s="1"/>
  <c r="R95" i="1" l="1"/>
  <c r="J238" i="1"/>
  <c r="J237" i="1"/>
  <c r="J236" i="1"/>
  <c r="J234" i="1"/>
  <c r="J232" i="1"/>
  <c r="J230" i="1"/>
  <c r="J227" i="1"/>
  <c r="J261" i="1"/>
  <c r="J260" i="1"/>
  <c r="J259" i="1"/>
  <c r="J225" i="1"/>
  <c r="J223" i="1"/>
  <c r="J221" i="1"/>
  <c r="J219" i="1"/>
  <c r="J218" i="1"/>
  <c r="C212" i="1"/>
  <c r="J262" i="1" l="1"/>
  <c r="J239" i="1"/>
  <c r="J241" i="1" s="1"/>
  <c r="J306" i="1"/>
  <c r="L306" i="1" s="1"/>
  <c r="C98" i="1"/>
  <c r="J109" i="1"/>
  <c r="L109" i="1" s="1"/>
  <c r="C267" i="1"/>
  <c r="J313" i="1"/>
  <c r="L313" i="1" s="1"/>
  <c r="J141" i="1"/>
  <c r="L141" i="1" s="1"/>
  <c r="L290" i="1"/>
  <c r="J299" i="1"/>
  <c r="L299" i="1" s="1"/>
  <c r="L291" i="1"/>
  <c r="J292" i="1"/>
  <c r="L292" i="1" s="1"/>
  <c r="J293" i="1"/>
  <c r="L293" i="1" s="1"/>
  <c r="J294" i="1"/>
  <c r="L294" i="1" s="1"/>
  <c r="J295" i="1"/>
  <c r="L295" i="1" s="1"/>
  <c r="J296" i="1"/>
  <c r="L296" i="1" s="1"/>
  <c r="J297" i="1"/>
  <c r="L297" i="1" s="1"/>
  <c r="J298" i="1"/>
  <c r="L298" i="1" s="1"/>
  <c r="J300" i="1"/>
  <c r="L300" i="1" s="1"/>
  <c r="J301" i="1"/>
  <c r="L301" i="1" s="1"/>
  <c r="J302" i="1"/>
  <c r="L302" i="1" s="1"/>
  <c r="J303" i="1"/>
  <c r="L303" i="1" s="1"/>
  <c r="J311" i="1"/>
  <c r="L311" i="1" s="1"/>
  <c r="J312" i="1"/>
  <c r="L312" i="1" s="1"/>
  <c r="J314" i="1"/>
  <c r="L314" i="1" s="1"/>
  <c r="J315" i="1"/>
  <c r="L315" i="1" s="1"/>
  <c r="J316" i="1"/>
  <c r="L316" i="1" s="1"/>
  <c r="J276" i="1"/>
  <c r="L276" i="1" s="1"/>
  <c r="J277" i="1"/>
  <c r="L277" i="1" s="1"/>
  <c r="J278" i="1"/>
  <c r="L278" i="1" s="1"/>
  <c r="J279" i="1"/>
  <c r="L279" i="1" s="1"/>
  <c r="J280" i="1"/>
  <c r="L280" i="1" s="1"/>
  <c r="J281" i="1"/>
  <c r="L281" i="1" s="1"/>
  <c r="J282" i="1"/>
  <c r="L282" i="1" s="1"/>
  <c r="J283" i="1"/>
  <c r="L283" i="1" s="1"/>
  <c r="J142" i="1"/>
  <c r="L142" i="1" s="1"/>
  <c r="J143" i="1"/>
  <c r="L143" i="1" s="1"/>
  <c r="J144" i="1"/>
  <c r="L144" i="1" s="1"/>
  <c r="J145" i="1"/>
  <c r="L145" i="1" s="1"/>
  <c r="J146" i="1"/>
  <c r="L146" i="1" s="1"/>
  <c r="J147" i="1"/>
  <c r="L147" i="1" s="1"/>
  <c r="J111" i="1"/>
  <c r="L111" i="1" s="1"/>
  <c r="J112" i="1"/>
  <c r="L112" i="1" s="1"/>
  <c r="J113" i="1"/>
  <c r="L113" i="1" s="1"/>
  <c r="J114" i="1"/>
  <c r="L114" i="1" s="1"/>
  <c r="J115" i="1"/>
  <c r="L115" i="1" s="1"/>
  <c r="J116" i="1"/>
  <c r="L116" i="1" s="1"/>
  <c r="J117" i="1"/>
  <c r="L117" i="1" s="1"/>
  <c r="J118" i="1"/>
  <c r="L118" i="1" s="1"/>
  <c r="J119" i="1"/>
  <c r="L119" i="1" s="1"/>
  <c r="J110" i="1"/>
  <c r="J81" i="1"/>
  <c r="J320" i="1"/>
  <c r="L320" i="1" s="1"/>
  <c r="J319" i="1"/>
  <c r="L319" i="1" s="1"/>
  <c r="J308" i="1"/>
  <c r="L308" i="1" s="1"/>
  <c r="J286" i="1"/>
  <c r="L286" i="1" s="1"/>
  <c r="J152" i="1"/>
  <c r="L152" i="1" s="1"/>
  <c r="J68" i="1"/>
  <c r="J155" i="1"/>
  <c r="L155" i="1" s="1"/>
  <c r="J154" i="1"/>
  <c r="L154" i="1" s="1"/>
  <c r="J153" i="1"/>
  <c r="L153" i="1" s="1"/>
  <c r="J151" i="1"/>
  <c r="L151" i="1" s="1"/>
  <c r="J150" i="1"/>
  <c r="L150" i="1" s="1"/>
  <c r="J149" i="1"/>
  <c r="L149" i="1" s="1"/>
  <c r="J148" i="1"/>
  <c r="L148" i="1" s="1"/>
  <c r="J140" i="1"/>
  <c r="J125" i="1"/>
  <c r="L125" i="1" s="1"/>
  <c r="J124" i="1"/>
  <c r="L124" i="1" s="1"/>
  <c r="J123" i="1"/>
  <c r="L123" i="1" s="1"/>
  <c r="J122" i="1"/>
  <c r="L122" i="1" s="1"/>
  <c r="J121" i="1"/>
  <c r="L121" i="1" s="1"/>
  <c r="J120" i="1"/>
  <c r="L120" i="1" s="1"/>
  <c r="J59" i="1"/>
  <c r="J60" i="1"/>
  <c r="J61" i="1"/>
  <c r="J62" i="1"/>
  <c r="J63" i="1"/>
  <c r="J64" i="1"/>
  <c r="J65" i="1"/>
  <c r="J66" i="1"/>
  <c r="J67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288" i="1"/>
  <c r="L288" i="1" s="1"/>
  <c r="J285" i="1"/>
  <c r="L285" i="1" s="1"/>
  <c r="J304" i="1"/>
  <c r="L304" i="1" s="1"/>
  <c r="J317" i="1"/>
  <c r="L317" i="1" s="1"/>
  <c r="J275" i="1"/>
  <c r="L275" i="1" s="1"/>
  <c r="J287" i="1"/>
  <c r="L287" i="1" s="1"/>
  <c r="J284" i="1"/>
  <c r="L284" i="1" s="1"/>
  <c r="J305" i="1"/>
  <c r="L305" i="1" s="1"/>
  <c r="J307" i="1"/>
  <c r="L307" i="1" s="1"/>
  <c r="J310" i="1"/>
  <c r="L310" i="1" s="1"/>
  <c r="J318" i="1"/>
  <c r="L318" i="1" s="1"/>
  <c r="L140" i="1" l="1"/>
  <c r="L156" i="1" s="1"/>
  <c r="J156" i="1"/>
  <c r="J126" i="1"/>
  <c r="L110" i="1"/>
  <c r="L321" i="1"/>
  <c r="J321" i="1"/>
  <c r="J95" i="1"/>
  <c r="R321" i="1"/>
  <c r="R156" i="1"/>
  <c r="L126" i="1" l="1"/>
  <c r="R158" i="1"/>
</calcChain>
</file>

<file path=xl/sharedStrings.xml><?xml version="1.0" encoding="utf-8"?>
<sst xmlns="http://schemas.openxmlformats.org/spreadsheetml/2006/main" count="593" uniqueCount="318">
  <si>
    <t>Total</t>
  </si>
  <si>
    <t>Titre du product :</t>
  </si>
  <si>
    <t>Société requérante :</t>
  </si>
  <si>
    <t>Produit déterminé (oui ou non) :</t>
  </si>
  <si>
    <t>Remarques :</t>
  </si>
  <si>
    <t>Les cellules ombrées contiennent des formules et calculent automatiquement les totaux</t>
  </si>
  <si>
    <t>SALAIRES</t>
  </si>
  <si>
    <t>Dépenses salariales autorisées</t>
  </si>
  <si>
    <t>Total des dépenses salariales</t>
  </si>
  <si>
    <t>Titre de poste</t>
  </si>
  <si>
    <t>Description du travail accompli</t>
  </si>
  <si>
    <t>Date de début jj/mmm/aaaa</t>
  </si>
  <si>
    <t>Date de fin jj/mmm/aaaa</t>
  </si>
  <si>
    <t>Total des dépenses salariales autorisées</t>
  </si>
  <si>
    <t>% d'attribution au développement du produit</t>
  </si>
  <si>
    <t>Engagées avant le 24 mars 2006</t>
  </si>
  <si>
    <t>COMMERCIALISATION ET DISTRIBUTION</t>
  </si>
  <si>
    <t>Société rémunérée (s'il y a lieu)</t>
  </si>
  <si>
    <t>Description des services rendus ou du travail accompli</t>
  </si>
  <si>
    <t>Total des dépenses de rémunération brute</t>
  </si>
  <si>
    <t>Total des dépenses de rémunération autorisées</t>
  </si>
  <si>
    <t>Total des dépenses de rémunération</t>
  </si>
  <si>
    <t>Dépenses de rémunération autorisées</t>
  </si>
  <si>
    <t xml:space="preserve">Les cellules ombrées contiennent des formules et calculent automatiquement les totaux       </t>
  </si>
  <si>
    <t xml:space="preserve">Les cellules ombrées contiennent des formules et calculent automatiquement les totaux   </t>
  </si>
  <si>
    <t>Aide gouvernementale (en cas de doute, veuillez indiquer ici les détails pertinents)</t>
  </si>
  <si>
    <t>Aide gouvernementale</t>
  </si>
  <si>
    <t xml:space="preserve"> Jeux numériques</t>
  </si>
  <si>
    <t>Co-développement</t>
  </si>
  <si>
    <t>RÉMUNÉRATION</t>
  </si>
  <si>
    <t>Précédemment réclamée au titre de l'article 93.2 en tant que société de jeux numériques spécialisée à l'égard de ce jeu numérique</t>
  </si>
  <si>
    <t>Pays</t>
  </si>
  <si>
    <t>Code postal/Zip</t>
  </si>
  <si>
    <t>Province/État</t>
  </si>
  <si>
    <t>Ville</t>
  </si>
  <si>
    <t>Adresse du pigiste</t>
  </si>
  <si>
    <r>
      <t>Nom de la société rémunérée 
 (s'il y a lieu</t>
    </r>
    <r>
      <rPr>
        <b/>
        <sz val="9"/>
        <color indexed="9"/>
        <rFont val="Calibri"/>
        <family val="2"/>
      </rPr>
      <t>)</t>
    </r>
  </si>
  <si>
    <t>Nom du pigiste</t>
  </si>
  <si>
    <t>NOMS ET ADRESSES DE RÉMUNÉRATION</t>
  </si>
  <si>
    <t xml:space="preserve">Nom du pigiste </t>
  </si>
  <si>
    <t xml:space="preserve">laquelle ils ont rendu les services. </t>
  </si>
  <si>
    <t>Fin d'exercice (jj/mmm/aaaa) :</t>
  </si>
  <si>
    <t xml:space="preserve">rémunérées figurant ci-dessous à la fin de l'année civile précédant celle au cours de </t>
  </si>
  <si>
    <t>* Indiquez les adresses résidentielles de l'ensemble des personnes et sociétés</t>
  </si>
  <si>
    <t xml:space="preserve">Date de renseignement du barème : </t>
  </si>
  <si>
    <t>Main-d'œuvre</t>
  </si>
  <si>
    <t>Hors main-d'œuvre</t>
  </si>
  <si>
    <t>Repas et divertissement (automatiquement réduits de 50 %)</t>
  </si>
  <si>
    <t>Total des dépenses</t>
  </si>
  <si>
    <t xml:space="preserve">% d'attribution à la commercialisation et la distribution </t>
  </si>
  <si>
    <t>Total des dépenses de commercialisation et de distribution brute</t>
  </si>
  <si>
    <t>Total des dépenses de commercialisation et de distribution</t>
  </si>
  <si>
    <t>DÉPENSES DE COMMERCIALISATION ET DE DISTRIBUTION*</t>
  </si>
  <si>
    <t>TOTAL DES DÉPENSES DE COMMERCIALISATION ET DE DISTRIBUTION</t>
  </si>
  <si>
    <t>Dépenses de commercialisation et de distribution autorisées</t>
  </si>
  <si>
    <t>• Les dépenses de commercialisation et de distribution ne sont pas admissibles pour les produits déterminés.</t>
  </si>
  <si>
    <t xml:space="preserve">Main-d'œuvre versée aux résidents non ontariens </t>
  </si>
  <si>
    <t>Main-d'œuvre engagée hors de l'Ontario</t>
  </si>
  <si>
    <t>Date de début jj/mm/aaaa</t>
  </si>
  <si>
    <t>Date de fin jj/mm/aaaa</t>
  </si>
  <si>
    <t>Total des dépenses non réclamées</t>
  </si>
  <si>
    <t xml:space="preserve">Main-d'œuvre versée à une personne ou une société avec lien de dépendance de la société qui présente la demande </t>
  </si>
  <si>
    <t xml:space="preserve">Main-d'œuvre versée à une société non imposable ou non canadienne </t>
  </si>
  <si>
    <t>Dépenses de main-d'œuvre non réclamées</t>
  </si>
  <si>
    <t>* Les auteurs de demande doivent déclarer toutes les dépenses de main-d'œuvre liées au développement du produit, qu'elles fassent ou non l'objet d'une demande de CIOPMIN. Utilisez cette section pour dresser la liste de toutes les dépenses de main-d'œuvre liées au développement du produit qui ne sont ni admissibles ni réclamées dans le cadre du CIOPMIN.</t>
  </si>
  <si>
    <t>DÉPENSES DE MAIN-D'ŒUVRE NON-ADMISSIBLE LIÉES AU DÉVELOPPEMENT</t>
  </si>
  <si>
    <r>
      <t>•</t>
    </r>
    <r>
      <rPr>
        <sz val="11"/>
        <color rgb="FF000000"/>
        <rFont val="Calibri"/>
        <family val="2"/>
        <scheme val="minor"/>
      </rPr>
      <t xml:space="preserve"> Les dépenses de rémunération autorisées engagées avant le 26 mars 2009 sont automatiquement réduites à 50 %.</t>
    </r>
  </si>
  <si>
    <t>Nom de la personne</t>
  </si>
  <si>
    <t xml:space="preserve">   la date d'achèvement du produit et dans les 12 mois suivant cette date.</t>
  </si>
  <si>
    <t>Main-d'œuvre versée aux actionnaires contrôlants qui ne sont pas employé(é)s</t>
  </si>
  <si>
    <t xml:space="preserve">Sous-total des rémunérations liées au développement et payées à des personnes ou à des sociétés de prestation de services personnels </t>
  </si>
  <si>
    <t xml:space="preserve">Salaires des employé(e)s de la société qui présente la demande </t>
  </si>
  <si>
    <t>Salaires et rémunérations non-admissibles liés au développement</t>
  </si>
  <si>
    <t>% directement attribuable à la main-d'œuvre</t>
  </si>
  <si>
    <t>Total de dépenses de développement réclamées pour le RS&amp;DE</t>
  </si>
  <si>
    <t>TOTAL DE DÉPENSES DE MAIN-D'ŒUVRE LIÉES AU DÉVELOPPEMENT RÉCLAMÉES POUR LE RS&amp;DE</t>
  </si>
  <si>
    <t>Main-d'œuvre réclamée pour le RS&amp;DE (recherche scientifique et du développement expérimental)</t>
  </si>
  <si>
    <t>Dépenses de main-d'œuvre liées au développement réclamées pour le RS&amp;DE</t>
  </si>
  <si>
    <t>Dépenses de rémunération non-admissibles liées au développement - Main-d'œuvre uniquement</t>
  </si>
  <si>
    <t>Date du renseignement du barème (jj-mmm-aaaa) :</t>
  </si>
  <si>
    <t>Le jeu des jeux</t>
  </si>
  <si>
    <t>Jeux Hypothétiques Inc.</t>
  </si>
  <si>
    <t>Artiste</t>
  </si>
  <si>
    <t>Illustrations pour le produit</t>
  </si>
  <si>
    <t>Programmeur</t>
  </si>
  <si>
    <t>Programmation en Flash</t>
  </si>
  <si>
    <t>Illustrations pour le jeu vidéo</t>
  </si>
  <si>
    <t>Musique Tuktoyaktuk Inc.</t>
  </si>
  <si>
    <t xml:space="preserve">Musique et son </t>
  </si>
  <si>
    <t>Musique et son pour le jeu vidéo</t>
  </si>
  <si>
    <t xml:space="preserve">Xylo Digital Inc. </t>
  </si>
  <si>
    <t xml:space="preserve">Sabrina Bernier </t>
  </si>
  <si>
    <t>Fiona Roy</t>
  </si>
  <si>
    <t>Claire Martin</t>
  </si>
  <si>
    <t>Miguel Sanchez</t>
  </si>
  <si>
    <t>Directeur du marketing aux E.U.</t>
  </si>
  <si>
    <t>Promotion du produit à Game Developers Conference 2010, San Francisco CA</t>
  </si>
  <si>
    <t>Focus Group Testing Inc.</t>
  </si>
  <si>
    <t xml:space="preserve">Études de marché relatives au produit </t>
  </si>
  <si>
    <t>Sondages auprès de groupes cibles</t>
  </si>
  <si>
    <t>Publicité</t>
  </si>
  <si>
    <t>Distribution du produit au site Web pour les utilisuers</t>
  </si>
  <si>
    <t>Foire commerciale</t>
  </si>
  <si>
    <t>Restaurant</t>
  </si>
  <si>
    <t xml:space="preserve">Robert Smith </t>
  </si>
  <si>
    <t>Kathy Jones</t>
  </si>
  <si>
    <t xml:space="preserve">Programmation du prototype </t>
  </si>
  <si>
    <t xml:space="preserve">Gestion de project technique
</t>
  </si>
  <si>
    <t>Programmation des innovations techniques</t>
  </si>
  <si>
    <t>Dan Jones</t>
  </si>
  <si>
    <t>Dan Digital Corp.</t>
  </si>
  <si>
    <t>Sharon McPhee</t>
  </si>
  <si>
    <t xml:space="preserve">Rose of Sharon Inc. </t>
  </si>
  <si>
    <t>Programmation et tests</t>
  </si>
  <si>
    <t xml:space="preserve">Sam Conner </t>
  </si>
  <si>
    <t xml:space="preserve">Technical Build Inc. </t>
  </si>
  <si>
    <t xml:space="preserve">Tracey Lively </t>
  </si>
  <si>
    <t>Dave Porter</t>
  </si>
  <si>
    <t xml:space="preserve">Assurance qualité </t>
  </si>
  <si>
    <t>Tests de Flash</t>
  </si>
  <si>
    <t>Développeur</t>
  </si>
  <si>
    <t>Développement en Flash</t>
  </si>
  <si>
    <t xml:space="preserve">Industrial -Tech  Inc. </t>
  </si>
  <si>
    <t>Programmation, test et qualité</t>
  </si>
  <si>
    <t>Cindy Smiley</t>
  </si>
  <si>
    <t>Jean-Guy Talbot / Québec</t>
  </si>
  <si>
    <t>Dollard St. Laurent</t>
  </si>
  <si>
    <t>Entente du Programme d'aide à la recherche industrielle #5556666</t>
  </si>
  <si>
    <t>Ingénieurs en logiciel</t>
  </si>
  <si>
    <t xml:space="preserve">Développement technique du module iPad </t>
  </si>
  <si>
    <t>Kurt Carboneau</t>
  </si>
  <si>
    <t>Développeur de jeu vidéo</t>
  </si>
  <si>
    <t>Commencement des spécifications des concepts du jeu vidéo</t>
  </si>
  <si>
    <t>Développement du contrôleur du jeu vidéo</t>
  </si>
  <si>
    <t>Partenaire Inc.</t>
  </si>
  <si>
    <t>Louise Bélanger</t>
  </si>
  <si>
    <t>Développeuse</t>
  </si>
  <si>
    <t>Chef de projet technique/programmeur</t>
  </si>
  <si>
    <t>Daniel Jordan</t>
  </si>
  <si>
    <t xml:space="preserve">Feasability Matters Inc. </t>
  </si>
  <si>
    <t>Plusieurs employées</t>
  </si>
  <si>
    <t xml:space="preserve">Indi-Tech Resource / Delhi India </t>
  </si>
  <si>
    <t>Programmation et développement</t>
  </si>
  <si>
    <t>Programmation en HTML et développement de logiciel</t>
  </si>
  <si>
    <t xml:space="preserve">Développement du concept. 
</t>
  </si>
  <si>
    <t>Président Directeur-Général / Propriétaire de 75 % des actions</t>
  </si>
  <si>
    <t>Asif Zahra</t>
  </si>
  <si>
    <t>Zahra Digital Arts Inc.</t>
  </si>
  <si>
    <t>Programmeuse</t>
  </si>
  <si>
    <t>Programmeuse en C++</t>
  </si>
  <si>
    <t>Programmeur en C++</t>
  </si>
  <si>
    <t>JGT Inc.</t>
  </si>
  <si>
    <t>David  Roth</t>
  </si>
  <si>
    <t xml:space="preserve">Diamond Dave Ltd. / Associated Company </t>
  </si>
  <si>
    <t>Sanchez Markets Inc.</t>
  </si>
  <si>
    <t>Robert Smith</t>
  </si>
  <si>
    <r>
      <t>(G</t>
    </r>
    <r>
      <rPr>
        <b/>
        <vertAlign val="superscript"/>
        <sz val="14"/>
        <color rgb="FF7030A0"/>
        <rFont val="Calibri"/>
        <family val="2"/>
      </rPr>
      <t>1</t>
    </r>
    <r>
      <rPr>
        <b/>
        <sz val="16"/>
        <color rgb="FF7030A0"/>
        <rFont val="Calibri"/>
        <family val="2"/>
      </rPr>
      <t>)</t>
    </r>
  </si>
  <si>
    <t>(F)</t>
  </si>
  <si>
    <t>(E)</t>
  </si>
  <si>
    <t>(D)</t>
  </si>
  <si>
    <t>(A)</t>
  </si>
  <si>
    <t>(B)</t>
  </si>
  <si>
    <r>
      <t xml:space="preserve">Développeur </t>
    </r>
    <r>
      <rPr>
        <sz val="9"/>
        <color rgb="FF0070C0"/>
        <rFont val="Calibri"/>
        <family val="2"/>
      </rPr>
      <t>-</t>
    </r>
    <r>
      <rPr>
        <sz val="9"/>
        <color indexed="8"/>
        <rFont val="Calibri"/>
        <family val="2"/>
      </rPr>
      <t xml:space="preserve"> Linux </t>
    </r>
  </si>
  <si>
    <r>
      <t xml:space="preserve">Développeuse </t>
    </r>
    <r>
      <rPr>
        <sz val="9"/>
        <color rgb="FF0070C0"/>
        <rFont val="Calibri"/>
        <family val="2"/>
      </rPr>
      <t>-</t>
    </r>
    <r>
      <rPr>
        <sz val="9"/>
        <color indexed="8"/>
        <rFont val="Calibri"/>
        <family val="2"/>
      </rPr>
      <t xml:space="preserve"> Linux </t>
    </r>
  </si>
  <si>
    <r>
      <t>(G</t>
    </r>
    <r>
      <rPr>
        <b/>
        <vertAlign val="superscript"/>
        <sz val="16"/>
        <color rgb="FF7030A0"/>
        <rFont val="Calibri"/>
        <family val="2"/>
      </rPr>
      <t>2</t>
    </r>
    <r>
      <rPr>
        <b/>
        <sz val="16"/>
        <color rgb="FF7030A0"/>
        <rFont val="Calibri"/>
        <family val="2"/>
      </rPr>
      <t>)</t>
    </r>
  </si>
  <si>
    <t>Dépenses de developpement</t>
  </si>
  <si>
    <t>Plan d'affaires et stratégie</t>
  </si>
  <si>
    <t>Développement technique et revues détaillées</t>
  </si>
  <si>
    <t>Evaluation detaillée du développement technique</t>
  </si>
  <si>
    <t>(K)</t>
  </si>
  <si>
    <t>(J)</t>
  </si>
  <si>
    <t>(H)</t>
  </si>
  <si>
    <t>(L)</t>
  </si>
  <si>
    <t>Consultant de faisabilité du produit</t>
  </si>
  <si>
    <t xml:space="preserve">Analyse de la demande du produit et consultation avec groupes cible </t>
  </si>
  <si>
    <t>(C)</t>
  </si>
  <si>
    <r>
      <rPr>
        <b/>
        <sz val="10"/>
        <color theme="0"/>
        <rFont val="Calibri"/>
        <family val="2"/>
        <scheme val="minor"/>
      </rPr>
      <t xml:space="preserve">Engagées </t>
    </r>
    <r>
      <rPr>
        <b/>
        <sz val="10"/>
        <color rgb="FFFFFFFF"/>
        <rFont val="Calibri"/>
        <family val="2"/>
        <scheme val="minor"/>
      </rPr>
      <t>après le 23 mars 2006 et avant le 26 mars 2008</t>
    </r>
  </si>
  <si>
    <t>Engagées après le 23 avril 2015</t>
  </si>
  <si>
    <t>Engagées après le 26 mars 2009 et avant le 24 avril 2015</t>
  </si>
  <si>
    <r>
      <rPr>
        <b/>
        <sz val="10"/>
        <color theme="0"/>
        <rFont val="Calibri"/>
        <family val="2"/>
        <scheme val="minor"/>
      </rPr>
      <t>Engagées</t>
    </r>
    <r>
      <rPr>
        <b/>
        <sz val="10"/>
        <color rgb="FFFFFFFF"/>
        <rFont val="Calibri"/>
        <family val="2"/>
        <scheme val="minor"/>
      </rPr>
      <t xml:space="preserve"> après le 25 mars 2008 et avant le 27 mars 2009</t>
    </r>
  </si>
  <si>
    <r>
      <t xml:space="preserve">Total des dépenses salariales </t>
    </r>
    <r>
      <rPr>
        <b/>
        <sz val="10"/>
        <color theme="0"/>
        <rFont val="Calibri"/>
        <family val="2"/>
        <scheme val="minor"/>
      </rPr>
      <t>admissibles</t>
    </r>
  </si>
  <si>
    <r>
      <t xml:space="preserve">Total des salaires </t>
    </r>
    <r>
      <rPr>
        <b/>
        <sz val="10"/>
        <color theme="0"/>
        <rFont val="Calibri"/>
        <family val="2"/>
      </rPr>
      <t>autorisés</t>
    </r>
  </si>
  <si>
    <r>
      <t xml:space="preserve">Total des dépenses de rémunération </t>
    </r>
    <r>
      <rPr>
        <b/>
        <sz val="10"/>
        <color theme="0"/>
        <rFont val="Calibri"/>
        <family val="2"/>
      </rPr>
      <t>autorisés</t>
    </r>
  </si>
  <si>
    <r>
      <rPr>
        <b/>
        <sz val="10"/>
        <color theme="0"/>
        <rFont val="Calibri"/>
        <family val="2"/>
        <scheme val="minor"/>
      </rPr>
      <t>Engagées</t>
    </r>
    <r>
      <rPr>
        <b/>
        <sz val="10"/>
        <color rgb="FFFFFFFF"/>
        <rFont val="Calibri"/>
        <family val="2"/>
        <scheme val="minor"/>
      </rPr>
      <t xml:space="preserve"> après le 23 mars 2006 et avant le 26 mars 2008</t>
    </r>
  </si>
  <si>
    <r>
      <rPr>
        <b/>
        <sz val="10"/>
        <color theme="0"/>
        <rFont val="Calibri"/>
        <family val="2"/>
        <scheme val="minor"/>
      </rPr>
      <t>Engagées</t>
    </r>
    <r>
      <rPr>
        <b/>
        <sz val="10"/>
        <color rgb="FFFFFFFF"/>
        <rFont val="Calibri"/>
        <family val="2"/>
        <scheme val="minor"/>
      </rPr>
      <t xml:space="preserve">  après le 25 mars 2008 et avant le 27 mars 2009</t>
    </r>
  </si>
  <si>
    <t>White Spot, Vancouver BC</t>
  </si>
  <si>
    <r>
      <rPr>
        <b/>
        <sz val="10"/>
        <color theme="0"/>
        <rFont val="Calibri"/>
        <family val="2"/>
        <scheme val="minor"/>
      </rPr>
      <t xml:space="preserve">Engagées </t>
    </r>
    <r>
      <rPr>
        <b/>
        <sz val="10"/>
        <color rgb="FFFFFFFF"/>
        <rFont val="Calibri"/>
        <family val="2"/>
        <scheme val="minor"/>
      </rPr>
      <t>avant le 24 mars 2006</t>
    </r>
  </si>
  <si>
    <r>
      <rPr>
        <b/>
        <sz val="9"/>
        <color theme="0"/>
        <rFont val="Calibri"/>
        <family val="2"/>
        <scheme val="minor"/>
      </rPr>
      <t xml:space="preserve">Engagées </t>
    </r>
    <r>
      <rPr>
        <b/>
        <sz val="9"/>
        <color rgb="FFFFFFFF"/>
        <rFont val="Calibri"/>
        <family val="2"/>
        <scheme val="minor"/>
      </rPr>
      <t>après le 23 mars 2006 et avant le 26 mars 2008</t>
    </r>
  </si>
  <si>
    <r>
      <rPr>
        <b/>
        <sz val="9"/>
        <color theme="0"/>
        <rFont val="Calibri"/>
        <family val="2"/>
        <scheme val="minor"/>
      </rPr>
      <t>Engagées</t>
    </r>
    <r>
      <rPr>
        <b/>
        <sz val="9"/>
        <color rgb="FFFFFFFF"/>
        <rFont val="Calibri"/>
        <family val="2"/>
        <scheme val="minor"/>
      </rPr>
      <t xml:space="preserve"> après le 25 mars 2008 et avant le 27 mars 2009</t>
    </r>
  </si>
  <si>
    <r>
      <t>Engagées</t>
    </r>
    <r>
      <rPr>
        <b/>
        <sz val="10"/>
        <color rgb="FF0070C0"/>
        <rFont val="Calibri"/>
        <family val="2"/>
        <scheme val="minor"/>
      </rPr>
      <t xml:space="preserve"> </t>
    </r>
    <r>
      <rPr>
        <b/>
        <sz val="10"/>
        <color theme="0"/>
        <rFont val="Calibri"/>
        <family val="2"/>
        <scheme val="minor"/>
      </rPr>
      <t>après le 26 mars 2009 et avant le 24 avril 2015</t>
    </r>
  </si>
  <si>
    <r>
      <t xml:space="preserve">Total des dépenses de commercialisation et de distribution </t>
    </r>
    <r>
      <rPr>
        <b/>
        <sz val="9"/>
        <color theme="0"/>
        <rFont val="Calibri"/>
        <family val="2"/>
      </rPr>
      <t>autorisées</t>
    </r>
  </si>
  <si>
    <r>
      <t>Chef de projet technique/</t>
    </r>
    <r>
      <rPr>
        <sz val="9"/>
        <color rgb="FFFFC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rédacteur/programmeur</t>
    </r>
  </si>
  <si>
    <r>
      <t>Gestion de project technique,</t>
    </r>
    <r>
      <rPr>
        <sz val="9"/>
        <color rgb="FFFFC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rédaction</t>
    </r>
    <r>
      <rPr>
        <b/>
        <sz val="9"/>
        <color rgb="FF0070C0"/>
        <rFont val="Calibri"/>
        <family val="2"/>
        <scheme val="minor"/>
      </rPr>
      <t>,</t>
    </r>
    <r>
      <rPr>
        <sz val="9"/>
        <color rgb="FF0070C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et programmation</t>
    </r>
  </si>
  <si>
    <t>SOUS TOTAL (H)</t>
  </si>
  <si>
    <t>SOUS  TOTAL (J)</t>
  </si>
  <si>
    <t>SOUS  TOTAL (K)</t>
  </si>
  <si>
    <t>SOUS  TOTAL (L)</t>
  </si>
  <si>
    <t>oui</t>
  </si>
  <si>
    <t>non</t>
  </si>
  <si>
    <t>SOUS TOTAL (G2)</t>
  </si>
  <si>
    <t xml:space="preserve"> SOUS-TOTAL - RÉMUNÉRATION DE DÉVELOPPEMENT DE PARTENARIAT </t>
  </si>
  <si>
    <t>SOUS-TOTAL DES RÉMUNÉRATIONS LIÉES AU DÉVELOPPEMENT PAYÉES A DES SOCIÉTES A EMPLOYÉS ET/OU ACTIONNAIRES MULTIPLES </t>
  </si>
  <si>
    <t>Nom du produit :</t>
  </si>
  <si>
    <r>
      <t>Coût total du produit, frais non réclamés</t>
    </r>
    <r>
      <rPr>
        <b/>
        <i/>
        <sz val="14"/>
        <rFont val="Calibri"/>
        <family val="2"/>
      </rPr>
      <t xml:space="preserve"> </t>
    </r>
    <r>
      <rPr>
        <b/>
        <sz val="14"/>
        <rFont val="Calibri"/>
        <family val="2"/>
      </rPr>
      <t>inclus :</t>
    </r>
  </si>
  <si>
    <t>Nom de l'employé(e)                            (résidents ontariens rémunérés par la société requérante seulement)</t>
  </si>
  <si>
    <t xml:space="preserve">  dans les 37 mois précédant la fin du mois au cours duquel le produit a été achevé.</t>
  </si>
  <si>
    <r>
      <t>•</t>
    </r>
    <r>
      <rPr>
        <sz val="11"/>
        <color rgb="FF000000"/>
        <rFont val="Calibri"/>
        <family val="2"/>
        <scheme val="minor"/>
      </rPr>
      <t xml:space="preserve"> Les produits déterminés et non déterminés achevés après le 25 mars 2008 ont droit aux dépenses de main-d'œuvre engagées 
</t>
    </r>
  </si>
  <si>
    <t>Fin de l'exercise (jj-mmm-aaaa) :</t>
  </si>
  <si>
    <t>Date de l'achèvement (jj-mmm-aaaa) :</t>
  </si>
  <si>
    <t xml:space="preserve"> </t>
  </si>
  <si>
    <r>
      <t>Nom de la société</t>
    </r>
    <r>
      <rPr>
        <b/>
        <sz val="10"/>
        <color rgb="FFFFC000"/>
        <rFont val="Calibri"/>
        <family val="2"/>
      </rPr>
      <t xml:space="preserve"> </t>
    </r>
    <r>
      <rPr>
        <b/>
        <sz val="10"/>
        <color indexed="9"/>
        <rFont val="Calibri"/>
        <family val="2"/>
      </rPr>
      <t>(s'il y a lieu)</t>
    </r>
  </si>
  <si>
    <t>Montants versés à une société canadienne imposable, sans lien de dépendance, basée en Ontario, à employés et/ou actionnaires multiples (indiquez son nom)*</t>
  </si>
  <si>
    <t>GRAND TOTAL DES DÉPENSES DE MAIN-D'ŒUVRE LIÉES AU DÉVELOPMENT - RÉMUNÉRATION</t>
  </si>
  <si>
    <t xml:space="preserve">* La rémunération versée à une société canadienne imposable basée en Ontario et/ou par le biais d’une société en nom collectif pour les services rendus par une membre de la société, ou par ses employés est assujettie à la règle de transparence de l’ARC pour isoler les dépenses de main-d’œuvre et déduire les profits et frais généraux. </t>
  </si>
  <si>
    <r>
      <t>Nom de la société</t>
    </r>
    <r>
      <rPr>
        <b/>
        <sz val="10"/>
        <color indexed="9"/>
        <rFont val="Calibri"/>
        <family val="2"/>
      </rPr>
      <t xml:space="preserve"> (s'il y a lieu)</t>
    </r>
  </si>
  <si>
    <r>
      <rPr>
        <sz val="9"/>
        <rFont val="Calibri"/>
        <family val="2"/>
        <scheme val="minor"/>
      </rPr>
      <t>Robert Smith</t>
    </r>
    <r>
      <rPr>
        <sz val="9"/>
        <color rgb="FF0070C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 xml:space="preserve">/ Turks &amp; Caicos </t>
    </r>
  </si>
  <si>
    <t>Gestion de project technique</t>
  </si>
  <si>
    <r>
      <rPr>
        <sz val="9"/>
        <rFont val="Calibri"/>
        <family val="2"/>
      </rPr>
      <t xml:space="preserve">Rogie </t>
    </r>
    <r>
      <rPr>
        <sz val="9"/>
        <color indexed="8"/>
        <rFont val="Calibri"/>
        <family val="2"/>
      </rPr>
      <t>Cheeseman</t>
    </r>
  </si>
  <si>
    <r>
      <t>Jeux Hypothétiques</t>
    </r>
    <r>
      <rPr>
        <sz val="9"/>
        <rFont val="Calibri"/>
        <family val="2"/>
      </rPr>
      <t xml:space="preserve"> Société </t>
    </r>
    <r>
      <rPr>
        <sz val="9"/>
        <color indexed="8"/>
        <rFont val="Calibri"/>
        <family val="2"/>
      </rPr>
      <t>Mère Ltée.</t>
    </r>
  </si>
  <si>
    <r>
      <t xml:space="preserve">• Les produits non déterminés ont droit aux dépenses </t>
    </r>
    <r>
      <rPr>
        <sz val="11"/>
        <rFont val="Calibri"/>
        <family val="2"/>
        <scheme val="minor"/>
      </rPr>
      <t xml:space="preserve">admissibles </t>
    </r>
    <r>
      <rPr>
        <sz val="11"/>
        <color rgb="FF000000"/>
        <rFont val="Calibri"/>
        <family val="2"/>
        <scheme val="minor"/>
      </rPr>
      <t xml:space="preserve">de commercialisation et de distribution engagées dans les 24 mois précédant </t>
    </r>
  </si>
  <si>
    <t>Pourcentage des dépenses de commercialisation et de distribution</t>
  </si>
  <si>
    <t>Dîner avec des clients potentiels</t>
  </si>
  <si>
    <r>
      <t xml:space="preserve">Titre de poste </t>
    </r>
    <r>
      <rPr>
        <b/>
        <sz val="10"/>
        <color theme="0"/>
        <rFont val="Calibri"/>
        <family val="2"/>
        <scheme val="minor"/>
      </rPr>
      <t>/ Type de dépense</t>
    </r>
  </si>
  <si>
    <t>Développement inadmissible</t>
  </si>
  <si>
    <r>
      <t>Montants versés à des sociétés</t>
    </r>
    <r>
      <rPr>
        <b/>
        <sz val="11"/>
        <color rgb="FF00B050"/>
        <rFont val="Calibri"/>
        <family val="2"/>
      </rPr>
      <t xml:space="preserve"> </t>
    </r>
    <r>
      <rPr>
        <b/>
        <sz val="11"/>
        <rFont val="Calibri"/>
        <family val="2"/>
      </rPr>
      <t xml:space="preserve">en nom collectif imposables canadiennes, basées en Ontario, </t>
    </r>
    <r>
      <rPr>
        <b/>
        <sz val="11"/>
        <color indexed="8"/>
        <rFont val="Calibri"/>
        <family val="2"/>
      </rPr>
      <t>sans lien de dépendance (indiquez son nom)*</t>
    </r>
  </si>
  <si>
    <t>Personnes payées directement et/ou par le biais d’une entreprise individuelle ou d'une société personnelle ou d'une société de prêt (indiquez son nom)</t>
  </si>
  <si>
    <t>Personnes sans lien de dépendance payées directement et/ou par le biais d’une entreprise individuelle ou d'une société personnelle ou d'une société de prêt (indiquez son nom)</t>
  </si>
  <si>
    <t>DÉPENSES DE DÉVELOPPEMENT - SALAIRES (résidents ontariens seulement)</t>
  </si>
  <si>
    <t>AUTRES DÉPENSES DE DÉVELOPPEMENT DE MAIN D'OEUVRE ENGAGÉE DANS LA PÉRIODE DE RÉCLAMATION  (NON RÉCLAMÉES ET NON ADMISSIBLES)</t>
  </si>
  <si>
    <r>
      <t>* Seuls les produits non déterminés ont droit jusqu'à 100 000 $ de dépenses</t>
    </r>
    <r>
      <rPr>
        <b/>
        <sz val="11"/>
        <rFont val="Calibri"/>
        <family val="2"/>
      </rPr>
      <t xml:space="preserve"> admissibles de </t>
    </r>
    <r>
      <rPr>
        <b/>
        <sz val="11"/>
        <color indexed="8"/>
        <rFont val="Calibri"/>
        <family val="2"/>
      </rPr>
      <t xml:space="preserve">commercialisation et de distribution. </t>
    </r>
  </si>
  <si>
    <t>Montants versés à une société à employés et/ou actionnaires multiples, et/ou à une société en nom collectif (indiquez son nom)</t>
  </si>
  <si>
    <t xml:space="preserve">MAIN-D'ŒUVRE RÉCLAMÉE POUR LE CRÉDIT D'IMPÔT DE LA RECHERCHE SCIENTIFIQUE ET DÉVELOPPEMENT EXPÉRIMENTAL (RS&amp;DE) - NON-ADMISSIBLE POUR LE CIOPMIN </t>
  </si>
  <si>
    <t>Tarif aérien</t>
  </si>
  <si>
    <r>
      <t>DÉPENSES DE DÉVELOPPEMENT - RÉMUNÉRATION (Résidents ontariens</t>
    </r>
    <r>
      <rPr>
        <b/>
        <sz val="12"/>
        <color rgb="FF0070C0"/>
        <rFont val="Calibri"/>
        <family val="2"/>
      </rPr>
      <t xml:space="preserve"> </t>
    </r>
    <r>
      <rPr>
        <b/>
        <sz val="12"/>
        <color theme="0"/>
        <rFont val="Calibri"/>
        <family val="2"/>
      </rPr>
      <t>seulement)</t>
    </r>
  </si>
  <si>
    <t xml:space="preserve">Google Publicité Clic.com </t>
  </si>
  <si>
    <t>Publicité pour le produit</t>
  </si>
  <si>
    <t>Hébergement / Distribution</t>
  </si>
  <si>
    <t>Hébergement de site web Inc.</t>
  </si>
  <si>
    <t>Foire commerciale et location du stand</t>
  </si>
  <si>
    <t>Frais d'admission et location du stand à DigiFestival à Vancouver</t>
  </si>
  <si>
    <t>Vol pour assister à DigiFestival de Vancouver pour promouvoir le produit</t>
  </si>
  <si>
    <t xml:space="preserve">Air Porter </t>
  </si>
  <si>
    <t>TOTAL DES DÉPENSES SALARIALES DE DÉVELOPPEMENT (A)</t>
  </si>
  <si>
    <t>SOUS-TOTAL (B)</t>
  </si>
  <si>
    <t>SOUS-TOTAL (C)</t>
  </si>
  <si>
    <t>SOUS-TOTAL (D)</t>
  </si>
  <si>
    <t>SOUS-TOTAL (E)</t>
  </si>
  <si>
    <t>SOUS-TOTAL (F)</t>
  </si>
  <si>
    <t>SOUS-TOTAL (G1)</t>
  </si>
  <si>
    <t>TOTAL 'G1' + 'G2' = (G)</t>
  </si>
  <si>
    <r>
      <t xml:space="preserve">Cette feuille de calcul a pour but de vous aider à identifier les dépenses de main-d'œuvre admissibles et les coûts admissibles de commercialisation et de distribution pour calculer le montant du CIOPMIN. ll ne se substitue en aucun cas à la Loi de 2007 sur les impôts ni aux règlements applicables. </t>
    </r>
    <r>
      <rPr>
        <b/>
        <i/>
        <sz val="11"/>
        <color theme="1"/>
        <rFont val="Calibri"/>
        <family val="2"/>
      </rPr>
      <t>L'ARC fixe le montant du crédit d'impôt d'un contribuable sur le fondement des dispositions législatives précitées.</t>
    </r>
  </si>
  <si>
    <t xml:space="preserve">Total des dépenses liées au développement réclamées pour le RS&amp;DE </t>
  </si>
  <si>
    <t xml:space="preserve">Main-d'œuvre engagée en dehors de la période de réclamation de 37 mois </t>
  </si>
  <si>
    <t>• Utilisez un barème de coûts distinct pour chaque produit inclus dans la demande.</t>
  </si>
  <si>
    <r>
      <t xml:space="preserve">• Les dépenses de main-d'œuvre réclamées </t>
    </r>
    <r>
      <rPr>
        <sz val="11"/>
        <color rgb="FF000000"/>
        <rFont val="Calibri"/>
        <family val="2"/>
        <scheme val="minor"/>
      </rPr>
      <t xml:space="preserve">pour le RS&amp;DE ne sont pas </t>
    </r>
    <r>
      <rPr>
        <sz val="11"/>
        <color theme="1"/>
        <rFont val="Calibri"/>
        <family val="2"/>
        <scheme val="minor"/>
      </rPr>
      <t>admissibles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pour le CIOPMIN.</t>
    </r>
  </si>
  <si>
    <t>Main d'œuvre de développement engagée par une autre société ou entité (incluant la main d'œuvre engagée avant la constitution en personne morale)</t>
  </si>
  <si>
    <t>27 mars 2015</t>
  </si>
  <si>
    <t>1 mars 2015</t>
  </si>
  <si>
    <t>15 mars 2017</t>
  </si>
  <si>
    <t>1 janv 2016</t>
  </si>
  <si>
    <t>31 déc. 2016</t>
  </si>
  <si>
    <t>3 nov. 2016</t>
  </si>
  <si>
    <t>1 mai 2016</t>
  </si>
  <si>
    <t>30 nov. 2016</t>
  </si>
  <si>
    <t>14 nov. 2014</t>
  </si>
  <si>
    <t>25 janv 2015</t>
  </si>
  <si>
    <t>Bretton Woods</t>
  </si>
  <si>
    <t>Jennifer Bae</t>
  </si>
  <si>
    <t>Monica Château-Blanc</t>
  </si>
  <si>
    <t>Stewart Leibniz</t>
  </si>
  <si>
    <t>Penny Lest Fiddler</t>
  </si>
  <si>
    <t xml:space="preserve">Baroque N' Strings </t>
  </si>
  <si>
    <t>Maestro Angus McFadden</t>
  </si>
  <si>
    <t>Wind Bags 4 Hire</t>
  </si>
  <si>
    <t>Olivier Carmichael</t>
  </si>
  <si>
    <t>Jacked on Kerouac</t>
  </si>
  <si>
    <t>Mack Guinness</t>
  </si>
  <si>
    <t>Newborn Genius Inc.</t>
  </si>
  <si>
    <t>Alan Smithee</t>
  </si>
  <si>
    <t>Jump Cut Video Prod</t>
  </si>
  <si>
    <t>Amazon EC2</t>
  </si>
  <si>
    <t>Facebook</t>
  </si>
  <si>
    <t>1 janv. 2015</t>
  </si>
  <si>
    <t>31 déc. 2017</t>
  </si>
  <si>
    <t>1 mai 2014</t>
  </si>
  <si>
    <t>31 mai 2017</t>
  </si>
  <si>
    <t>14 mars 2016</t>
  </si>
  <si>
    <t>4 mai 2016</t>
  </si>
  <si>
    <t>2 mars 2016</t>
  </si>
  <si>
    <t>30 mars 2016</t>
  </si>
  <si>
    <t>7 mars 2016</t>
  </si>
  <si>
    <t>30 mars 2017</t>
  </si>
  <si>
    <t>25 mars 2016</t>
  </si>
  <si>
    <t>1 mai 2017</t>
  </si>
  <si>
    <t>20 juin 2017</t>
  </si>
  <si>
    <t>1 janv. 2017</t>
  </si>
  <si>
    <t>Playtime Calculus</t>
  </si>
  <si>
    <t>Président-directeur général</t>
  </si>
  <si>
    <t>Stratégie opérationnelle, supervision, conseil</t>
  </si>
  <si>
    <t>Directrice de l'apprentissage</t>
  </si>
  <si>
    <t>Architecte de systèmes</t>
  </si>
  <si>
    <t>Gestion du projet, architecture matérielle et logicielle</t>
  </si>
  <si>
    <t>Conseiller en mathématiques</t>
  </si>
  <si>
    <t>Création de contenu, test</t>
  </si>
  <si>
    <t>Compositrice, musicienne</t>
  </si>
  <si>
    <t>Compositeur, musicien</t>
  </si>
  <si>
    <t>Composer, interpréter et enregistrer des chansons originales pour enfants</t>
  </si>
  <si>
    <t>Enregistrement de séances de récitation de poésie subliminale</t>
  </si>
  <si>
    <t>Directeur de la commercialisation</t>
  </si>
  <si>
    <t>Plan de commercialisation, stratégie de croissance commerciale</t>
  </si>
  <si>
    <t>Participation à une conférence, entrevues</t>
  </si>
  <si>
    <t>Narrateur de la vidéo de lancement</t>
  </si>
  <si>
    <t>Tourner, réaliser et monter la vidéo de lancement</t>
  </si>
  <si>
    <t>Serveurs</t>
  </si>
  <si>
    <t>Annonces publicitaires</t>
  </si>
  <si>
    <t>Recherche en neurosciences, développement du concept, test</t>
  </si>
  <si>
    <r>
      <rPr>
        <sz val="9"/>
        <rFont val="Calibri"/>
        <family val="2"/>
      </rPr>
      <t>Producteur</t>
    </r>
    <r>
      <rPr>
        <sz val="9"/>
        <color rgb="FFFF0000"/>
        <rFont val="Calibri"/>
        <family val="2"/>
      </rPr>
      <t xml:space="preserve"> </t>
    </r>
    <r>
      <rPr>
        <sz val="9"/>
        <color indexed="8"/>
        <rFont val="Calibri"/>
        <family val="2"/>
      </rPr>
      <t>vidéo</t>
    </r>
  </si>
  <si>
    <t>Poète Beat, chuchoteur canin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</si>
</sst>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dd/mm/yy"/>
    <numFmt numFmtId="166" formatCode="&quot;$&quot;#,##0"/>
    <numFmt numFmtId="167" formatCode="[$-409]d\-mmm\-yyyy;@"/>
    <numFmt numFmtId="168" formatCode="&quot;$&quot;#,##0.00"/>
    <numFmt numFmtId="169" formatCode="[$-409]d\-mmm\-yy;@"/>
    <numFmt numFmtId="170" formatCode="m/d/yy;@"/>
    <numFmt numFmtId="171" formatCode="[$-C0C]d\ mmm\ yyyy;@"/>
  </numFmts>
  <fonts count="74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0"/>
      <color indexed="8"/>
      <name val="Tahoma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7030A0"/>
      <name val="Calibri"/>
      <family val="2"/>
    </font>
    <font>
      <b/>
      <sz val="16"/>
      <color rgb="FF7030A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FFC000"/>
      <name val="Calibri"/>
      <family val="2"/>
      <scheme val="minor"/>
    </font>
    <font>
      <b/>
      <sz val="10"/>
      <color rgb="FFFFC000"/>
      <name val="Calibri"/>
      <family val="2"/>
    </font>
    <font>
      <b/>
      <sz val="9"/>
      <color rgb="FF0070C0"/>
      <name val="Calibri"/>
      <family val="2"/>
    </font>
    <font>
      <b/>
      <vertAlign val="superscript"/>
      <sz val="14"/>
      <color rgb="FF7030A0"/>
      <name val="Calibri"/>
      <family val="2"/>
    </font>
    <font>
      <sz val="9"/>
      <color rgb="FF0070C0"/>
      <name val="Calibri"/>
      <family val="2"/>
    </font>
    <font>
      <b/>
      <sz val="11"/>
      <color theme="1"/>
      <name val="Calibri"/>
      <family val="2"/>
      <scheme val="minor"/>
    </font>
    <font>
      <b/>
      <vertAlign val="superscript"/>
      <sz val="16"/>
      <color rgb="FF7030A0"/>
      <name val="Calibri"/>
      <family val="2"/>
    </font>
    <font>
      <b/>
      <sz val="9"/>
      <color theme="0"/>
      <name val="Calibri"/>
      <family val="2"/>
    </font>
    <font>
      <b/>
      <i/>
      <sz val="11"/>
      <color theme="1"/>
      <name val="Calibri"/>
      <family val="2"/>
    </font>
    <font>
      <sz val="9"/>
      <color theme="0"/>
      <name val="Calibri"/>
      <family val="2"/>
    </font>
    <font>
      <b/>
      <sz val="9"/>
      <color theme="1"/>
      <name val="Calibri"/>
      <family val="2"/>
      <scheme val="minor"/>
    </font>
    <font>
      <b/>
      <sz val="13.5"/>
      <color indexed="8"/>
      <name val="Calibri"/>
      <family val="2"/>
    </font>
    <font>
      <sz val="11"/>
      <name val="Calibri"/>
      <family val="2"/>
      <scheme val="minor"/>
    </font>
    <font>
      <u/>
      <sz val="10"/>
      <color indexed="8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sz val="9"/>
      <name val="Calibri"/>
      <family val="2"/>
      <scheme val="minor"/>
    </font>
    <font>
      <sz val="10"/>
      <name val="Calibri"/>
      <family val="2"/>
    </font>
    <font>
      <b/>
      <sz val="11"/>
      <color rgb="FF00B050"/>
      <name val="Calibri"/>
      <family val="2"/>
    </font>
    <font>
      <sz val="9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FF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indexed="63"/>
        <bgColor indexed="64"/>
      </patternFill>
    </fill>
    <fill>
      <patternFill patternType="solid">
        <fgColor indexed="6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8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77">
    <xf numFmtId="0" fontId="0" fillId="0" borderId="0"/>
    <xf numFmtId="164" fontId="1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14" fillId="0" borderId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416">
    <xf numFmtId="0" fontId="0" fillId="0" borderId="0" xfId="0"/>
    <xf numFmtId="0" fontId="1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1" fillId="0" borderId="0" xfId="0" applyFont="1" applyFill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wrapText="1"/>
    </xf>
    <xf numFmtId="9" fontId="4" fillId="0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wrapText="1"/>
    </xf>
    <xf numFmtId="168" fontId="1" fillId="3" borderId="4" xfId="0" applyNumberFormat="1" applyFont="1" applyFill="1" applyBorder="1" applyAlignment="1" applyProtection="1">
      <alignment vertical="center" wrapText="1"/>
    </xf>
    <xf numFmtId="168" fontId="1" fillId="3" borderId="5" xfId="0" applyNumberFormat="1" applyFont="1" applyFill="1" applyBorder="1" applyAlignment="1" applyProtection="1">
      <alignment vertical="center" wrapText="1"/>
    </xf>
    <xf numFmtId="168" fontId="1" fillId="3" borderId="6" xfId="0" applyNumberFormat="1" applyFont="1" applyFill="1" applyBorder="1" applyAlignment="1" applyProtection="1">
      <alignment vertical="center" wrapText="1"/>
    </xf>
    <xf numFmtId="168" fontId="1" fillId="3" borderId="7" xfId="0" applyNumberFormat="1" applyFont="1" applyFill="1" applyBorder="1" applyAlignment="1" applyProtection="1">
      <alignment horizontal="right" vertical="center" wrapText="1"/>
    </xf>
    <xf numFmtId="168" fontId="1" fillId="3" borderId="4" xfId="0" applyNumberFormat="1" applyFont="1" applyFill="1" applyBorder="1" applyAlignment="1" applyProtection="1">
      <alignment horizontal="right" vertical="center" wrapText="1"/>
    </xf>
    <xf numFmtId="168" fontId="1" fillId="3" borderId="8" xfId="0" applyNumberFormat="1" applyFont="1" applyFill="1" applyBorder="1" applyAlignment="1" applyProtection="1">
      <alignment horizontal="right" vertical="center" wrapText="1"/>
    </xf>
    <xf numFmtId="168" fontId="13" fillId="4" borderId="6" xfId="0" applyNumberFormat="1" applyFont="1" applyFill="1" applyBorder="1" applyAlignment="1">
      <alignment vertical="center" wrapText="1"/>
    </xf>
    <xf numFmtId="0" fontId="2" fillId="0" borderId="9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167" fontId="1" fillId="0" borderId="9" xfId="0" applyNumberFormat="1" applyFont="1" applyBorder="1" applyAlignment="1" applyProtection="1">
      <alignment vertical="top" wrapText="1"/>
      <protection locked="0"/>
    </xf>
    <xf numFmtId="166" fontId="1" fillId="0" borderId="9" xfId="0" applyNumberFormat="1" applyFont="1" applyBorder="1" applyAlignment="1" applyProtection="1">
      <alignment vertical="top" wrapText="1"/>
      <protection locked="0"/>
    </xf>
    <xf numFmtId="9" fontId="1" fillId="0" borderId="9" xfId="0" applyNumberFormat="1" applyFont="1" applyBorder="1" applyAlignment="1" applyProtection="1">
      <alignment vertical="top" wrapText="1"/>
      <protection locked="0"/>
    </xf>
    <xf numFmtId="9" fontId="12" fillId="3" borderId="9" xfId="0" applyNumberFormat="1" applyFont="1" applyFill="1" applyBorder="1" applyAlignment="1" applyProtection="1">
      <alignment vertical="top" wrapText="1"/>
      <protection locked="0"/>
    </xf>
    <xf numFmtId="168" fontId="1" fillId="0" borderId="10" xfId="0" applyNumberFormat="1" applyFont="1" applyBorder="1" applyAlignment="1" applyProtection="1">
      <alignment horizontal="right" vertical="top" wrapText="1"/>
      <protection locked="0"/>
    </xf>
    <xf numFmtId="168" fontId="1" fillId="0" borderId="9" xfId="0" applyNumberFormat="1" applyFont="1" applyBorder="1" applyAlignment="1" applyProtection="1">
      <alignment horizontal="right" vertical="top" wrapText="1"/>
      <protection locked="0"/>
    </xf>
    <xf numFmtId="0" fontId="1" fillId="5" borderId="0" xfId="0" applyFont="1" applyFill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168" fontId="2" fillId="0" borderId="9" xfId="0" applyNumberFormat="1" applyFont="1" applyBorder="1" applyAlignment="1" applyProtection="1">
      <alignment horizontal="right" vertical="top" wrapText="1"/>
      <protection locked="0"/>
    </xf>
    <xf numFmtId="168" fontId="1" fillId="0" borderId="11" xfId="0" applyNumberFormat="1" applyFont="1" applyBorder="1" applyAlignment="1" applyProtection="1">
      <alignment horizontal="right" vertical="top" wrapText="1"/>
      <protection locked="0"/>
    </xf>
    <xf numFmtId="168" fontId="1" fillId="0" borderId="1" xfId="0" applyNumberFormat="1" applyFont="1" applyBorder="1" applyAlignment="1" applyProtection="1">
      <alignment horizontal="right" vertical="top" wrapText="1"/>
      <protection locked="0"/>
    </xf>
    <xf numFmtId="168" fontId="1" fillId="3" borderId="10" xfId="0" applyNumberFormat="1" applyFont="1" applyFill="1" applyBorder="1" applyAlignment="1" applyProtection="1">
      <alignment vertical="top" wrapText="1"/>
    </xf>
    <xf numFmtId="0" fontId="13" fillId="6" borderId="0" xfId="0" applyFont="1" applyFill="1" applyAlignment="1">
      <alignment vertical="top" wrapText="1"/>
    </xf>
    <xf numFmtId="168" fontId="1" fillId="0" borderId="9" xfId="0" applyNumberFormat="1" applyFont="1" applyBorder="1" applyAlignment="1" applyProtection="1">
      <alignment vertical="top" wrapText="1"/>
      <protection locked="0"/>
    </xf>
    <xf numFmtId="0" fontId="1" fillId="0" borderId="9" xfId="0" applyNumberFormat="1" applyFont="1" applyBorder="1" applyAlignment="1" applyProtection="1">
      <alignment vertical="top" wrapText="1"/>
      <protection locked="0"/>
    </xf>
    <xf numFmtId="167" fontId="1" fillId="0" borderId="0" xfId="0" applyNumberFormat="1" applyFont="1" applyBorder="1" applyAlignment="1" applyProtection="1">
      <alignment horizontal="center" vertical="top" wrapText="1"/>
      <protection locked="0"/>
    </xf>
    <xf numFmtId="168" fontId="1" fillId="0" borderId="9" xfId="0" applyNumberFormat="1" applyFont="1" applyFill="1" applyBorder="1" applyAlignment="1" applyProtection="1">
      <alignment horizontal="right" vertical="top" wrapText="1"/>
    </xf>
    <xf numFmtId="168" fontId="1" fillId="3" borderId="10" xfId="0" applyNumberFormat="1" applyFont="1" applyFill="1" applyBorder="1" applyAlignment="1" applyProtection="1">
      <alignment horizontal="right" vertical="top" wrapText="1"/>
    </xf>
    <xf numFmtId="9" fontId="2" fillId="3" borderId="9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right" vertical="center"/>
    </xf>
    <xf numFmtId="0" fontId="15" fillId="7" borderId="10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horizontal="right" vertical="center" wrapText="1"/>
      <protection locked="0"/>
    </xf>
    <xf numFmtId="0" fontId="17" fillId="8" borderId="0" xfId="0" applyFont="1" applyFill="1"/>
    <xf numFmtId="0" fontId="15" fillId="7" borderId="12" xfId="0" applyFont="1" applyFill="1" applyBorder="1" applyAlignment="1" applyProtection="1">
      <alignment vertical="center"/>
    </xf>
    <xf numFmtId="165" fontId="15" fillId="7" borderId="12" xfId="0" applyNumberFormat="1" applyFont="1" applyFill="1" applyBorder="1" applyAlignment="1" applyProtection="1">
      <alignment vertical="center"/>
    </xf>
    <xf numFmtId="4" fontId="15" fillId="7" borderId="12" xfId="0" applyNumberFormat="1" applyFont="1" applyFill="1" applyBorder="1" applyAlignment="1" applyProtection="1">
      <alignment vertical="center"/>
    </xf>
    <xf numFmtId="4" fontId="15" fillId="7" borderId="13" xfId="0" applyNumberFormat="1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5" fillId="0" borderId="9" xfId="0" applyFont="1" applyBorder="1" applyAlignment="1" applyProtection="1">
      <alignment vertical="top" wrapText="1"/>
      <protection locked="0"/>
    </xf>
    <xf numFmtId="167" fontId="15" fillId="0" borderId="9" xfId="0" applyNumberFormat="1" applyFont="1" applyBorder="1" applyAlignment="1" applyProtection="1">
      <alignment vertical="top" wrapText="1"/>
      <protection locked="0"/>
    </xf>
    <xf numFmtId="168" fontId="15" fillId="0" borderId="9" xfId="0" applyNumberFormat="1" applyFont="1" applyBorder="1" applyAlignment="1" applyProtection="1">
      <alignment vertical="top" wrapText="1"/>
      <protection locked="0"/>
    </xf>
    <xf numFmtId="9" fontId="15" fillId="0" borderId="9" xfId="0" applyNumberFormat="1" applyFont="1" applyBorder="1" applyAlignment="1" applyProtection="1">
      <alignment vertical="top" wrapText="1"/>
      <protection locked="0"/>
    </xf>
    <xf numFmtId="168" fontId="15" fillId="3" borderId="10" xfId="0" applyNumberFormat="1" applyFont="1" applyFill="1" applyBorder="1" applyAlignment="1" applyProtection="1">
      <alignment vertical="top" wrapText="1"/>
    </xf>
    <xf numFmtId="0" fontId="15" fillId="0" borderId="0" xfId="0" applyFont="1" applyAlignment="1" applyProtection="1">
      <alignment vertical="top" wrapText="1"/>
    </xf>
    <xf numFmtId="0" fontId="18" fillId="0" borderId="9" xfId="0" applyFont="1" applyBorder="1" applyAlignment="1" applyProtection="1">
      <alignment vertical="top" wrapText="1"/>
      <protection locked="0"/>
    </xf>
    <xf numFmtId="0" fontId="15" fillId="0" borderId="9" xfId="0" applyFont="1" applyBorder="1" applyAlignment="1" applyProtection="1">
      <alignment vertical="center" wrapText="1"/>
      <protection locked="0"/>
    </xf>
    <xf numFmtId="0" fontId="16" fillId="2" borderId="2" xfId="0" applyFont="1" applyFill="1" applyBorder="1" applyAlignment="1" applyProtection="1"/>
    <xf numFmtId="0" fontId="0" fillId="2" borderId="2" xfId="0" applyFill="1" applyBorder="1"/>
    <xf numFmtId="0" fontId="16" fillId="2" borderId="2" xfId="0" applyFont="1" applyFill="1" applyBorder="1" applyAlignment="1">
      <alignment horizontal="right"/>
    </xf>
    <xf numFmtId="0" fontId="15" fillId="2" borderId="2" xfId="0" applyFont="1" applyFill="1" applyBorder="1" applyAlignment="1" applyProtection="1">
      <alignment wrapText="1"/>
    </xf>
    <xf numFmtId="0" fontId="16" fillId="2" borderId="3" xfId="0" applyFont="1" applyFill="1" applyBorder="1" applyAlignment="1">
      <alignment horizontal="right"/>
    </xf>
    <xf numFmtId="0" fontId="24" fillId="0" borderId="9" xfId="25" applyFill="1" applyBorder="1"/>
    <xf numFmtId="0" fontId="24" fillId="0" borderId="9" xfId="25" applyFill="1" applyBorder="1" applyAlignment="1">
      <alignment horizontal="center"/>
    </xf>
    <xf numFmtId="0" fontId="19" fillId="0" borderId="9" xfId="59" applyFont="1" applyBorder="1" applyAlignment="1">
      <alignment horizontal="left"/>
    </xf>
    <xf numFmtId="0" fontId="19" fillId="0" borderId="9" xfId="59" applyFont="1" applyBorder="1"/>
    <xf numFmtId="0" fontId="24" fillId="0" borderId="9" xfId="36" applyFill="1" applyBorder="1"/>
    <xf numFmtId="0" fontId="24" fillId="0" borderId="9" xfId="36" applyFill="1" applyBorder="1" applyAlignment="1">
      <alignment horizontal="center"/>
    </xf>
    <xf numFmtId="0" fontId="19" fillId="0" borderId="9" xfId="25" applyFont="1" applyFill="1" applyBorder="1"/>
    <xf numFmtId="0" fontId="19" fillId="0" borderId="9" xfId="54" applyFont="1" applyBorder="1"/>
    <xf numFmtId="0" fontId="19" fillId="0" borderId="9" xfId="54" applyFont="1" applyBorder="1" applyAlignment="1">
      <alignment horizontal="center"/>
    </xf>
    <xf numFmtId="0" fontId="19" fillId="0" borderId="9" xfId="42" applyFont="1" applyBorder="1" applyAlignment="1">
      <alignment horizontal="center"/>
    </xf>
    <xf numFmtId="0" fontId="0" fillId="0" borderId="9" xfId="0" applyBorder="1"/>
    <xf numFmtId="0" fontId="19" fillId="0" borderId="0" xfId="42" applyFont="1" applyBorder="1" applyAlignment="1">
      <alignment horizontal="center"/>
    </xf>
    <xf numFmtId="0" fontId="19" fillId="0" borderId="0" xfId="54" applyFont="1"/>
    <xf numFmtId="0" fontId="19" fillId="0" borderId="0" xfId="54" applyFont="1" applyAlignment="1">
      <alignment horizontal="center"/>
    </xf>
    <xf numFmtId="0" fontId="1" fillId="7" borderId="12" xfId="0" applyFont="1" applyFill="1" applyBorder="1" applyAlignment="1" applyProtection="1">
      <alignment vertical="center"/>
    </xf>
    <xf numFmtId="165" fontId="1" fillId="7" borderId="12" xfId="0" applyNumberFormat="1" applyFont="1" applyFill="1" applyBorder="1" applyAlignment="1" applyProtection="1">
      <alignment vertical="center"/>
    </xf>
    <xf numFmtId="4" fontId="1" fillId="7" borderId="12" xfId="0" applyNumberFormat="1" applyFont="1" applyFill="1" applyBorder="1" applyAlignment="1" applyProtection="1">
      <alignment vertical="center"/>
    </xf>
    <xf numFmtId="9" fontId="1" fillId="7" borderId="12" xfId="0" applyNumberFormat="1" applyFont="1" applyFill="1" applyBorder="1" applyAlignment="1" applyProtection="1">
      <alignment vertical="center"/>
    </xf>
    <xf numFmtId="4" fontId="1" fillId="7" borderId="12" xfId="0" applyNumberFormat="1" applyFont="1" applyFill="1" applyBorder="1" applyAlignment="1" applyProtection="1">
      <alignment horizontal="right" vertical="center"/>
    </xf>
    <xf numFmtId="4" fontId="1" fillId="7" borderId="13" xfId="0" applyNumberFormat="1" applyFont="1" applyFill="1" applyBorder="1" applyAlignment="1" applyProtection="1">
      <alignment horizontal="right" vertical="center"/>
    </xf>
    <xf numFmtId="0" fontId="1" fillId="5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168" fontId="1" fillId="0" borderId="0" xfId="0" applyNumberFormat="1" applyFont="1" applyFill="1" applyBorder="1" applyAlignment="1" applyProtection="1">
      <alignment vertical="center" wrapText="1"/>
    </xf>
    <xf numFmtId="168" fontId="13" fillId="0" borderId="0" xfId="0" applyNumberFormat="1" applyFont="1" applyFill="1" applyAlignment="1">
      <alignment vertical="center" wrapText="1"/>
    </xf>
    <xf numFmtId="0" fontId="15" fillId="7" borderId="11" xfId="0" applyFont="1" applyFill="1" applyBorder="1" applyAlignment="1" applyProtection="1">
      <alignment vertical="center" wrapText="1"/>
      <protection locked="0"/>
    </xf>
    <xf numFmtId="167" fontId="15" fillId="0" borderId="9" xfId="0" applyNumberFormat="1" applyFont="1" applyBorder="1" applyAlignment="1" applyProtection="1">
      <alignment vertical="center" wrapText="1"/>
      <protection locked="0"/>
    </xf>
    <xf numFmtId="9" fontId="15" fillId="0" borderId="9" xfId="0" applyNumberFormat="1" applyFont="1" applyBorder="1" applyAlignment="1" applyProtection="1">
      <alignment vertical="center" wrapText="1"/>
      <protection locked="0"/>
    </xf>
    <xf numFmtId="0" fontId="11" fillId="5" borderId="0" xfId="0" applyFont="1" applyFill="1" applyBorder="1" applyAlignment="1" applyProtection="1">
      <alignment wrapText="1"/>
    </xf>
    <xf numFmtId="0" fontId="11" fillId="11" borderId="0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wrapText="1"/>
    </xf>
    <xf numFmtId="4" fontId="15" fillId="7" borderId="14" xfId="0" applyNumberFormat="1" applyFont="1" applyFill="1" applyBorder="1" applyAlignment="1" applyProtection="1">
      <alignment vertical="center"/>
    </xf>
    <xf numFmtId="0" fontId="11" fillId="12" borderId="0" xfId="0" applyFont="1" applyFill="1" applyAlignment="1">
      <alignment horizontal="center" wrapText="1"/>
    </xf>
    <xf numFmtId="0" fontId="11" fillId="5" borderId="0" xfId="0" applyFont="1" applyFill="1" applyBorder="1" applyAlignment="1" applyProtection="1">
      <alignment horizontal="center" wrapText="1"/>
    </xf>
    <xf numFmtId="0" fontId="20" fillId="13" borderId="0" xfId="0" applyFont="1" applyFill="1" applyBorder="1" applyAlignment="1" applyProtection="1">
      <alignment horizontal="left" vertical="center"/>
    </xf>
    <xf numFmtId="168" fontId="1" fillId="3" borderId="15" xfId="0" applyNumberFormat="1" applyFont="1" applyFill="1" applyBorder="1" applyAlignment="1" applyProtection="1">
      <alignment horizontal="right" vertical="center" wrapText="1"/>
    </xf>
    <xf numFmtId="9" fontId="12" fillId="4" borderId="23" xfId="0" applyNumberFormat="1" applyFont="1" applyFill="1" applyBorder="1" applyAlignment="1" applyProtection="1">
      <alignment horizontal="right" vertical="center" wrapText="1"/>
      <protection locked="0"/>
    </xf>
    <xf numFmtId="9" fontId="12" fillId="4" borderId="24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22" xfId="0" applyNumberFormat="1" applyFont="1" applyFill="1" applyBorder="1" applyAlignment="1" applyProtection="1">
      <alignment vertical="center" wrapText="1"/>
    </xf>
    <xf numFmtId="168" fontId="1" fillId="3" borderId="25" xfId="0" applyNumberFormat="1" applyFont="1" applyFill="1" applyBorder="1" applyAlignment="1" applyProtection="1">
      <alignment vertical="top" wrapText="1"/>
    </xf>
    <xf numFmtId="168" fontId="1" fillId="0" borderId="25" xfId="0" applyNumberFormat="1" applyFont="1" applyBorder="1" applyAlignment="1" applyProtection="1">
      <alignment horizontal="right" vertical="top" wrapText="1"/>
      <protection locked="0"/>
    </xf>
    <xf numFmtId="168" fontId="1" fillId="3" borderId="26" xfId="0" applyNumberFormat="1" applyFont="1" applyFill="1" applyBorder="1" applyAlignment="1" applyProtection="1">
      <alignment vertical="center" wrapText="1"/>
    </xf>
    <xf numFmtId="168" fontId="15" fillId="3" borderId="4" xfId="0" applyNumberFormat="1" applyFont="1" applyFill="1" applyBorder="1" applyAlignment="1" applyProtection="1">
      <alignment vertical="center" wrapText="1"/>
    </xf>
    <xf numFmtId="169" fontId="1" fillId="0" borderId="9" xfId="0" applyNumberFormat="1" applyFont="1" applyBorder="1" applyAlignment="1" applyProtection="1">
      <alignment vertical="top" wrapText="1"/>
      <protection locked="0"/>
    </xf>
    <xf numFmtId="0" fontId="25" fillId="0" borderId="0" xfId="0" applyFont="1" applyAlignment="1" applyProtection="1">
      <alignment horizontal="right" vertical="center"/>
    </xf>
    <xf numFmtId="0" fontId="25" fillId="9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Alignment="1" applyProtection="1"/>
    <xf numFmtId="0" fontId="25" fillId="8" borderId="0" xfId="0" applyFont="1" applyFill="1"/>
    <xf numFmtId="0" fontId="28" fillId="0" borderId="0" xfId="0" applyFont="1" applyAlignment="1">
      <alignment horizontal="left" vertical="center" readingOrder="1"/>
    </xf>
    <xf numFmtId="0" fontId="3" fillId="2" borderId="3" xfId="0" applyFont="1" applyFill="1" applyBorder="1" applyAlignment="1">
      <alignment horizontal="right"/>
    </xf>
    <xf numFmtId="168" fontId="1" fillId="3" borderId="27" xfId="0" applyNumberFormat="1" applyFont="1" applyFill="1" applyBorder="1" applyAlignment="1" applyProtection="1">
      <alignment horizontal="right" vertical="center" wrapText="1"/>
    </xf>
    <xf numFmtId="168" fontId="1" fillId="3" borderId="28" xfId="0" applyNumberFormat="1" applyFont="1" applyFill="1" applyBorder="1" applyAlignment="1" applyProtection="1">
      <alignment horizontal="right" vertical="center" wrapText="1"/>
    </xf>
    <xf numFmtId="168" fontId="1" fillId="3" borderId="11" xfId="0" applyNumberFormat="1" applyFont="1" applyFill="1" applyBorder="1" applyAlignment="1" applyProtection="1">
      <alignment vertical="top" wrapText="1"/>
    </xf>
    <xf numFmtId="9" fontId="12" fillId="3" borderId="1" xfId="0" applyNumberFormat="1" applyFont="1" applyFill="1" applyBorder="1" applyAlignment="1" applyProtection="1">
      <alignment vertical="top" wrapText="1"/>
      <protection locked="0"/>
    </xf>
    <xf numFmtId="9" fontId="12" fillId="3" borderId="10" xfId="0" applyNumberFormat="1" applyFont="1" applyFill="1" applyBorder="1" applyAlignment="1" applyProtection="1">
      <alignment vertical="top" wrapText="1"/>
    </xf>
    <xf numFmtId="168" fontId="1" fillId="3" borderId="8" xfId="0" applyNumberFormat="1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16" borderId="12" xfId="0" applyFont="1" applyFill="1" applyBorder="1" applyAlignment="1" applyProtection="1">
      <alignment vertical="center"/>
    </xf>
    <xf numFmtId="165" fontId="1" fillId="16" borderId="12" xfId="0" applyNumberFormat="1" applyFont="1" applyFill="1" applyBorder="1" applyAlignment="1" applyProtection="1">
      <alignment vertical="center"/>
    </xf>
    <xf numFmtId="0" fontId="29" fillId="0" borderId="0" xfId="0" applyFont="1"/>
    <xf numFmtId="168" fontId="1" fillId="3" borderId="29" xfId="0" applyNumberFormat="1" applyFont="1" applyFill="1" applyBorder="1" applyAlignment="1" applyProtection="1">
      <alignment vertical="center" wrapText="1"/>
    </xf>
    <xf numFmtId="168" fontId="1" fillId="3" borderId="30" xfId="0" applyNumberFormat="1" applyFont="1" applyFill="1" applyBorder="1" applyAlignment="1" applyProtection="1">
      <alignment vertical="center" wrapText="1"/>
    </xf>
    <xf numFmtId="0" fontId="30" fillId="0" borderId="0" xfId="0" applyFont="1" applyAlignment="1">
      <alignment horizontal="left" vertical="center" readingOrder="1"/>
    </xf>
    <xf numFmtId="0" fontId="30" fillId="0" borderId="0" xfId="0" applyFont="1" applyAlignment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168" fontId="2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>
      <alignment horizontal="left" vertical="center"/>
    </xf>
    <xf numFmtId="0" fontId="1" fillId="16" borderId="0" xfId="0" applyFont="1" applyFill="1" applyBorder="1" applyAlignment="1" applyProtection="1">
      <alignment vertical="center"/>
    </xf>
    <xf numFmtId="165" fontId="1" fillId="16" borderId="0" xfId="0" applyNumberFormat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33" fillId="17" borderId="0" xfId="0" applyFont="1" applyFill="1" applyAlignment="1">
      <alignment horizontal="center" vertical="center" wrapText="1"/>
    </xf>
    <xf numFmtId="0" fontId="33" fillId="18" borderId="0" xfId="0" applyFont="1" applyFill="1" applyAlignment="1">
      <alignment wrapText="1"/>
    </xf>
    <xf numFmtId="0" fontId="33" fillId="17" borderId="0" xfId="0" applyFont="1" applyFill="1" applyAlignment="1">
      <alignment horizontal="center" wrapText="1"/>
    </xf>
    <xf numFmtId="0" fontId="33" fillId="19" borderId="0" xfId="0" applyFont="1" applyFill="1" applyAlignment="1">
      <alignment horizontal="center" wrapText="1"/>
    </xf>
    <xf numFmtId="0" fontId="33" fillId="18" borderId="0" xfId="0" applyFont="1" applyFill="1" applyAlignment="1">
      <alignment horizontal="center" wrapText="1"/>
    </xf>
    <xf numFmtId="0" fontId="11" fillId="6" borderId="0" xfId="0" applyFont="1" applyFill="1" applyAlignment="1">
      <alignment wrapText="1"/>
    </xf>
    <xf numFmtId="0" fontId="1" fillId="15" borderId="0" xfId="0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 wrapText="1"/>
      <protection locked="0"/>
    </xf>
    <xf numFmtId="170" fontId="1" fillId="0" borderId="9" xfId="0" applyNumberFormat="1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9" fillId="0" borderId="9" xfId="30" applyFont="1" applyFill="1" applyBorder="1" applyAlignment="1">
      <alignment vertical="center"/>
    </xf>
    <xf numFmtId="0" fontId="3" fillId="5" borderId="0" xfId="0" applyFont="1" applyFill="1" applyBorder="1" applyAlignment="1" applyProtection="1">
      <alignment wrapText="1"/>
    </xf>
    <xf numFmtId="0" fontId="3" fillId="5" borderId="0" xfId="0" applyNumberFormat="1" applyFont="1" applyFill="1" applyBorder="1" applyAlignment="1" applyProtection="1">
      <alignment wrapText="1"/>
    </xf>
    <xf numFmtId="0" fontId="6" fillId="2" borderId="0" xfId="0" applyFont="1" applyFill="1" applyBorder="1" applyAlignment="1" applyProtection="1"/>
    <xf numFmtId="0" fontId="10" fillId="0" borderId="0" xfId="0" applyFont="1" applyAlignment="1" applyProtection="1">
      <alignment horizontal="left" vertical="center" wrapText="1"/>
    </xf>
    <xf numFmtId="0" fontId="4" fillId="0" borderId="0" xfId="0" applyFont="1"/>
    <xf numFmtId="0" fontId="4" fillId="0" borderId="0" xfId="0" applyFont="1" applyFill="1"/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 applyFill="1" applyAlignment="1">
      <alignment vertical="center" wrapText="1"/>
    </xf>
    <xf numFmtId="0" fontId="20" fillId="0" borderId="0" xfId="0" applyFont="1" applyFill="1" applyAlignment="1">
      <alignment horizontal="right" vertical="center"/>
    </xf>
    <xf numFmtId="0" fontId="29" fillId="20" borderId="31" xfId="0" applyFont="1" applyFill="1" applyBorder="1" applyAlignment="1">
      <alignment vertical="center"/>
    </xf>
    <xf numFmtId="0" fontId="35" fillId="18" borderId="0" xfId="0" applyFont="1" applyFill="1" applyAlignment="1">
      <alignment horizontal="center" wrapText="1"/>
    </xf>
    <xf numFmtId="0" fontId="3" fillId="5" borderId="0" xfId="0" applyFont="1" applyFill="1" applyBorder="1" applyAlignment="1" applyProtection="1">
      <alignment horizontal="center" wrapText="1"/>
    </xf>
    <xf numFmtId="0" fontId="35" fillId="17" borderId="0" xfId="0" applyFont="1" applyFill="1" applyAlignment="1">
      <alignment vertical="center" wrapText="1"/>
    </xf>
    <xf numFmtId="0" fontId="35" fillId="17" borderId="3" xfId="0" applyFont="1" applyFill="1" applyBorder="1" applyAlignment="1">
      <alignment horizontal="right" vertical="center"/>
    </xf>
    <xf numFmtId="0" fontId="11" fillId="5" borderId="0" xfId="0" applyFont="1" applyFill="1" applyAlignment="1">
      <alignment wrapText="1"/>
    </xf>
    <xf numFmtId="0" fontId="11" fillId="10" borderId="0" xfId="0" applyFont="1" applyFill="1" applyBorder="1" applyAlignment="1" applyProtection="1">
      <alignment horizontal="center" wrapText="1"/>
    </xf>
    <xf numFmtId="0" fontId="36" fillId="17" borderId="0" xfId="0" applyFont="1" applyFill="1" applyAlignment="1">
      <alignment vertical="center"/>
    </xf>
    <xf numFmtId="0" fontId="36" fillId="17" borderId="0" xfId="0" applyFont="1" applyFill="1"/>
    <xf numFmtId="0" fontId="30" fillId="0" borderId="0" xfId="0" applyFont="1" applyAlignment="1">
      <alignment vertical="center" readingOrder="1"/>
    </xf>
    <xf numFmtId="0" fontId="37" fillId="11" borderId="0" xfId="0" applyFont="1" applyFill="1" applyBorder="1" applyAlignment="1" applyProtection="1">
      <alignment horizontal="center" wrapText="1"/>
    </xf>
    <xf numFmtId="0" fontId="40" fillId="0" borderId="0" xfId="0" applyFont="1" applyAlignment="1">
      <alignment horizontal="right"/>
    </xf>
    <xf numFmtId="0" fontId="21" fillId="7" borderId="19" xfId="0" applyFont="1" applyFill="1" applyBorder="1" applyAlignment="1" applyProtection="1">
      <alignment vertical="center"/>
    </xf>
    <xf numFmtId="0" fontId="1" fillId="0" borderId="16" xfId="0" applyFont="1" applyBorder="1" applyAlignment="1" applyProtection="1">
      <alignment vertical="center" wrapText="1"/>
    </xf>
    <xf numFmtId="0" fontId="26" fillId="0" borderId="17" xfId="0" applyFont="1" applyFill="1" applyBorder="1" applyAlignment="1" applyProtection="1">
      <alignment vertical="center" wrapText="1"/>
    </xf>
    <xf numFmtId="0" fontId="41" fillId="0" borderId="0" xfId="0" applyFont="1" applyAlignment="1">
      <alignment horizontal="right"/>
    </xf>
    <xf numFmtId="0" fontId="39" fillId="2" borderId="0" xfId="0" applyFont="1" applyFill="1" applyBorder="1" applyAlignment="1" applyProtection="1">
      <alignment horizontal="center" wrapText="1"/>
    </xf>
    <xf numFmtId="0" fontId="25" fillId="9" borderId="0" xfId="0" applyFont="1" applyFill="1" applyAlignment="1" applyProtection="1">
      <alignment horizontal="left" vertical="center" wrapText="1"/>
      <protection locked="0"/>
    </xf>
    <xf numFmtId="0" fontId="14" fillId="21" borderId="0" xfId="0" applyFont="1" applyFill="1" applyAlignment="1" applyProtection="1">
      <alignment horizontal="left" vertical="center" wrapText="1"/>
    </xf>
    <xf numFmtId="0" fontId="20" fillId="21" borderId="0" xfId="0" applyFont="1" applyFill="1" applyAlignment="1" applyProtection="1">
      <alignment horizontal="left" vertical="center" wrapText="1"/>
    </xf>
    <xf numFmtId="0" fontId="42" fillId="18" borderId="0" xfId="0" applyFont="1" applyFill="1" applyAlignment="1">
      <alignment horizontal="center" wrapText="1"/>
    </xf>
    <xf numFmtId="0" fontId="43" fillId="18" borderId="0" xfId="0" applyFont="1" applyFill="1" applyAlignment="1">
      <alignment horizontal="center" wrapText="1"/>
    </xf>
    <xf numFmtId="9" fontId="12" fillId="4" borderId="32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33" xfId="0" applyNumberFormat="1" applyFont="1" applyFill="1" applyBorder="1" applyAlignment="1" applyProtection="1">
      <alignment vertical="center" wrapText="1"/>
    </xf>
    <xf numFmtId="168" fontId="1" fillId="3" borderId="28" xfId="0" applyNumberFormat="1" applyFont="1" applyFill="1" applyBorder="1" applyAlignment="1" applyProtection="1">
      <alignment vertical="center" wrapText="1"/>
    </xf>
    <xf numFmtId="9" fontId="12" fillId="4" borderId="22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34" xfId="0" applyNumberFormat="1" applyFont="1" applyFill="1" applyBorder="1" applyAlignment="1" applyProtection="1">
      <alignment horizontal="right" vertical="center" wrapText="1"/>
    </xf>
    <xf numFmtId="168" fontId="44" fillId="0" borderId="9" xfId="0" applyNumberFormat="1" applyFont="1" applyBorder="1" applyAlignment="1" applyProtection="1">
      <alignment horizontal="right" vertical="top" wrapText="1"/>
      <protection locked="0"/>
    </xf>
    <xf numFmtId="168" fontId="44" fillId="0" borderId="18" xfId="0" applyNumberFormat="1" applyFont="1" applyBorder="1" applyAlignment="1" applyProtection="1">
      <alignment horizontal="right" vertical="top" wrapText="1"/>
      <protection locked="0"/>
    </xf>
    <xf numFmtId="168" fontId="44" fillId="0" borderId="10" xfId="0" applyNumberFormat="1" applyFont="1" applyBorder="1" applyAlignment="1" applyProtection="1">
      <alignment horizontal="right" vertical="top" wrapText="1"/>
      <protection locked="0"/>
    </xf>
    <xf numFmtId="168" fontId="44" fillId="0" borderId="13" xfId="0" applyNumberFormat="1" applyFont="1" applyBorder="1" applyAlignment="1" applyProtection="1">
      <alignment horizontal="right" vertical="top" wrapText="1"/>
      <protection locked="0"/>
    </xf>
    <xf numFmtId="168" fontId="1" fillId="3" borderId="35" xfId="0" applyNumberFormat="1" applyFont="1" applyFill="1" applyBorder="1" applyAlignment="1" applyProtection="1">
      <alignment horizontal="right" vertical="center" wrapText="1"/>
    </xf>
    <xf numFmtId="9" fontId="12" fillId="4" borderId="37" xfId="0" applyNumberFormat="1" applyFont="1" applyFill="1" applyBorder="1" applyAlignment="1" applyProtection="1">
      <alignment horizontal="right" vertical="center" wrapText="1"/>
      <protection locked="0"/>
    </xf>
    <xf numFmtId="9" fontId="12" fillId="4" borderId="36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45" fillId="0" borderId="10" xfId="0" applyFont="1" applyBorder="1" applyAlignment="1" applyProtection="1">
      <alignment vertical="top" wrapText="1" readingOrder="1"/>
      <protection locked="0"/>
    </xf>
    <xf numFmtId="171" fontId="45" fillId="0" borderId="9" xfId="0" applyNumberFormat="1" applyFont="1" applyBorder="1" applyAlignment="1" applyProtection="1">
      <alignment vertical="top" wrapText="1"/>
      <protection locked="0"/>
    </xf>
    <xf numFmtId="168" fontId="45" fillId="0" borderId="10" xfId="0" applyNumberFormat="1" applyFont="1" applyBorder="1" applyAlignment="1" applyProtection="1">
      <alignment vertical="top" wrapText="1"/>
      <protection locked="0"/>
    </xf>
    <xf numFmtId="0" fontId="44" fillId="0" borderId="9" xfId="0" applyFont="1" applyBorder="1" applyAlignment="1" applyProtection="1">
      <alignment vertical="top" wrapText="1"/>
      <protection locked="0"/>
    </xf>
    <xf numFmtId="0" fontId="44" fillId="0" borderId="18" xfId="0" applyFont="1" applyBorder="1" applyAlignment="1" applyProtection="1">
      <alignment vertical="top" wrapText="1"/>
      <protection locked="0"/>
    </xf>
    <xf numFmtId="9" fontId="45" fillId="0" borderId="9" xfId="0" applyNumberFormat="1" applyFont="1" applyBorder="1" applyAlignment="1" applyProtection="1">
      <alignment vertical="top" wrapText="1"/>
      <protection locked="0"/>
    </xf>
    <xf numFmtId="0" fontId="45" fillId="0" borderId="9" xfId="0" applyFont="1" applyBorder="1" applyAlignment="1" applyProtection="1">
      <alignment vertical="top" wrapText="1"/>
      <protection locked="0"/>
    </xf>
    <xf numFmtId="166" fontId="45" fillId="0" borderId="9" xfId="0" applyNumberFormat="1" applyFont="1" applyBorder="1" applyAlignment="1" applyProtection="1">
      <alignment vertical="top" wrapText="1"/>
      <protection locked="0"/>
    </xf>
    <xf numFmtId="168" fontId="44" fillId="0" borderId="18" xfId="0" applyNumberFormat="1" applyFont="1" applyBorder="1" applyAlignment="1" applyProtection="1">
      <alignment vertical="top" wrapText="1"/>
      <protection locked="0"/>
    </xf>
    <xf numFmtId="9" fontId="44" fillId="0" borderId="18" xfId="0" applyNumberFormat="1" applyFont="1" applyBorder="1" applyAlignment="1" applyProtection="1">
      <alignment vertical="top" wrapText="1"/>
      <protection locked="0"/>
    </xf>
    <xf numFmtId="0" fontId="44" fillId="0" borderId="13" xfId="0" applyFont="1" applyBorder="1" applyAlignment="1" applyProtection="1">
      <alignment vertical="top" wrapText="1"/>
      <protection locked="0"/>
    </xf>
    <xf numFmtId="166" fontId="44" fillId="0" borderId="13" xfId="0" applyNumberFormat="1" applyFont="1" applyBorder="1" applyAlignment="1" applyProtection="1">
      <alignment vertical="top" wrapText="1"/>
      <protection locked="0"/>
    </xf>
    <xf numFmtId="9" fontId="44" fillId="0" borderId="13" xfId="0" applyNumberFormat="1" applyFont="1" applyBorder="1" applyAlignment="1" applyProtection="1">
      <alignment vertical="top" wrapText="1"/>
      <protection locked="0"/>
    </xf>
    <xf numFmtId="0" fontId="45" fillId="0" borderId="0" xfId="0" applyFont="1" applyAlignment="1" applyProtection="1">
      <alignment vertical="top" wrapText="1"/>
    </xf>
    <xf numFmtId="0" fontId="45" fillId="0" borderId="9" xfId="0" applyFont="1" applyBorder="1" applyAlignment="1" applyProtection="1">
      <alignment vertical="top" wrapText="1"/>
    </xf>
    <xf numFmtId="168" fontId="44" fillId="0" borderId="13" xfId="0" applyNumberFormat="1" applyFont="1" applyBorder="1" applyAlignment="1" applyProtection="1">
      <alignment vertical="top" wrapText="1"/>
      <protection locked="0"/>
    </xf>
    <xf numFmtId="168" fontId="45" fillId="0" borderId="10" xfId="0" applyNumberFormat="1" applyFont="1" applyBorder="1" applyAlignment="1" applyProtection="1">
      <alignment vertical="top" wrapText="1" readingOrder="1"/>
      <protection locked="0"/>
    </xf>
    <xf numFmtId="9" fontId="45" fillId="0" borderId="9" xfId="0" applyNumberFormat="1" applyFont="1" applyBorder="1" applyAlignment="1" applyProtection="1">
      <alignment vertical="top" wrapText="1" readingOrder="1"/>
      <protection locked="0"/>
    </xf>
    <xf numFmtId="167" fontId="44" fillId="0" borderId="18" xfId="0" applyNumberFormat="1" applyFont="1" applyBorder="1" applyAlignment="1" applyProtection="1">
      <alignment vertical="top" wrapText="1"/>
      <protection locked="0"/>
    </xf>
    <xf numFmtId="168" fontId="44" fillId="0" borderId="9" xfId="0" applyNumberFormat="1" applyFont="1" applyBorder="1" applyAlignment="1" applyProtection="1">
      <alignment vertical="top" wrapText="1"/>
      <protection locked="0"/>
    </xf>
    <xf numFmtId="171" fontId="20" fillId="21" borderId="0" xfId="0" applyNumberFormat="1" applyFont="1" applyFill="1" applyAlignment="1" applyProtection="1">
      <alignment horizontal="left" vertical="center" wrapText="1"/>
    </xf>
    <xf numFmtId="166" fontId="26" fillId="0" borderId="0" xfId="0" applyNumberFormat="1" applyFont="1" applyAlignment="1" applyProtection="1">
      <alignment horizontal="center" vertical="center" wrapText="1"/>
      <protection locked="0"/>
    </xf>
    <xf numFmtId="171" fontId="26" fillId="0" borderId="0" xfId="0" applyNumberFormat="1" applyFont="1" applyBorder="1" applyAlignment="1" applyProtection="1">
      <alignment horizontal="center" vertical="center" wrapText="1"/>
      <protection locked="0"/>
    </xf>
    <xf numFmtId="14" fontId="25" fillId="0" borderId="17" xfId="0" applyNumberFormat="1" applyFont="1" applyFill="1" applyBorder="1" applyAlignment="1" applyProtection="1">
      <alignment horizontal="left" vertical="center"/>
    </xf>
    <xf numFmtId="0" fontId="48" fillId="0" borderId="10" xfId="0" applyFont="1" applyBorder="1" applyAlignment="1" applyProtection="1">
      <alignment vertical="top" wrapText="1" readingOrder="1"/>
      <protection locked="0"/>
    </xf>
    <xf numFmtId="0" fontId="2" fillId="0" borderId="0" xfId="0" applyFont="1" applyFill="1" applyAlignment="1" applyProtection="1">
      <alignment horizontal="center" wrapText="1"/>
    </xf>
    <xf numFmtId="0" fontId="31" fillId="0" borderId="0" xfId="0" applyFont="1" applyFill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center" wrapText="1"/>
    </xf>
    <xf numFmtId="0" fontId="1" fillId="0" borderId="14" xfId="0" applyFont="1" applyBorder="1" applyAlignment="1" applyProtection="1">
      <alignment vertical="top" wrapText="1"/>
      <protection locked="0"/>
    </xf>
    <xf numFmtId="167" fontId="1" fillId="0" borderId="14" xfId="0" applyNumberFormat="1" applyFont="1" applyBorder="1" applyAlignment="1" applyProtection="1">
      <alignment vertical="top" wrapText="1"/>
      <protection locked="0"/>
    </xf>
    <xf numFmtId="169" fontId="1" fillId="0" borderId="14" xfId="0" applyNumberFormat="1" applyFont="1" applyBorder="1" applyAlignment="1" applyProtection="1">
      <alignment vertical="top" wrapText="1"/>
      <protection locked="0"/>
    </xf>
    <xf numFmtId="0" fontId="29" fillId="22" borderId="14" xfId="0" applyFont="1" applyFill="1" applyBorder="1" applyAlignment="1">
      <alignment vertical="center"/>
    </xf>
    <xf numFmtId="0" fontId="15" fillId="14" borderId="12" xfId="0" applyFont="1" applyFill="1" applyBorder="1" applyAlignment="1" applyProtection="1">
      <alignment vertical="center"/>
    </xf>
    <xf numFmtId="165" fontId="15" fillId="14" borderId="12" xfId="0" applyNumberFormat="1" applyFont="1" applyFill="1" applyBorder="1" applyAlignment="1" applyProtection="1">
      <alignment vertical="center"/>
    </xf>
    <xf numFmtId="4" fontId="15" fillId="14" borderId="12" xfId="0" applyNumberFormat="1" applyFont="1" applyFill="1" applyBorder="1" applyAlignment="1" applyProtection="1">
      <alignment vertical="center"/>
    </xf>
    <xf numFmtId="4" fontId="15" fillId="14" borderId="13" xfId="0" applyNumberFormat="1" applyFont="1" applyFill="1" applyBorder="1" applyAlignment="1" applyProtection="1">
      <alignment vertical="center"/>
    </xf>
    <xf numFmtId="0" fontId="29" fillId="22" borderId="12" xfId="0" applyFont="1" applyFill="1" applyBorder="1" applyAlignment="1">
      <alignment vertical="center"/>
    </xf>
    <xf numFmtId="4" fontId="15" fillId="14" borderId="14" xfId="0" applyNumberFormat="1" applyFont="1" applyFill="1" applyBorder="1" applyAlignment="1" applyProtection="1">
      <alignment vertical="center"/>
    </xf>
    <xf numFmtId="0" fontId="29" fillId="24" borderId="14" xfId="0" applyFont="1" applyFill="1" applyBorder="1" applyAlignment="1">
      <alignment vertical="center"/>
    </xf>
    <xf numFmtId="0" fontId="15" fillId="25" borderId="12" xfId="0" applyFont="1" applyFill="1" applyBorder="1" applyAlignment="1" applyProtection="1">
      <alignment vertical="center"/>
    </xf>
    <xf numFmtId="165" fontId="15" fillId="25" borderId="12" xfId="0" applyNumberFormat="1" applyFont="1" applyFill="1" applyBorder="1" applyAlignment="1" applyProtection="1">
      <alignment vertical="center"/>
    </xf>
    <xf numFmtId="4" fontId="15" fillId="25" borderId="12" xfId="0" applyNumberFormat="1" applyFont="1" applyFill="1" applyBorder="1" applyAlignment="1" applyProtection="1">
      <alignment vertical="center"/>
    </xf>
    <xf numFmtId="4" fontId="15" fillId="25" borderId="14" xfId="0" applyNumberFormat="1" applyFont="1" applyFill="1" applyBorder="1" applyAlignment="1" applyProtection="1">
      <alignment vertical="center"/>
    </xf>
    <xf numFmtId="4" fontId="15" fillId="25" borderId="13" xfId="0" applyNumberFormat="1" applyFont="1" applyFill="1" applyBorder="1" applyAlignment="1" applyProtection="1">
      <alignment vertical="center"/>
    </xf>
    <xf numFmtId="0" fontId="20" fillId="14" borderId="12" xfId="0" applyFont="1" applyFill="1" applyBorder="1" applyAlignment="1" applyProtection="1">
      <alignment vertical="center"/>
    </xf>
    <xf numFmtId="0" fontId="1" fillId="14" borderId="12" xfId="0" applyFont="1" applyFill="1" applyBorder="1" applyAlignment="1" applyProtection="1">
      <alignment vertical="center"/>
    </xf>
    <xf numFmtId="165" fontId="1" fillId="14" borderId="12" xfId="0" applyNumberFormat="1" applyFont="1" applyFill="1" applyBorder="1" applyAlignment="1" applyProtection="1">
      <alignment vertical="center"/>
    </xf>
    <xf numFmtId="0" fontId="1" fillId="14" borderId="12" xfId="0" applyFont="1" applyFill="1" applyBorder="1" applyAlignment="1" applyProtection="1"/>
    <xf numFmtId="4" fontId="1" fillId="14" borderId="12" xfId="0" applyNumberFormat="1" applyFont="1" applyFill="1" applyBorder="1" applyAlignment="1" applyProtection="1"/>
    <xf numFmtId="4" fontId="1" fillId="14" borderId="14" xfId="0" applyNumberFormat="1" applyFont="1" applyFill="1" applyBorder="1" applyAlignment="1" applyProtection="1"/>
    <xf numFmtId="4" fontId="1" fillId="14" borderId="13" xfId="0" applyNumberFormat="1" applyFont="1" applyFill="1" applyBorder="1" applyAlignment="1" applyProtection="1"/>
    <xf numFmtId="0" fontId="20" fillId="14" borderId="14" xfId="0" applyFont="1" applyFill="1" applyBorder="1" applyAlignment="1" applyProtection="1">
      <alignment vertical="center"/>
    </xf>
    <xf numFmtId="0" fontId="2" fillId="14" borderId="14" xfId="0" applyFont="1" applyFill="1" applyBorder="1" applyAlignment="1" applyProtection="1">
      <alignment vertical="center"/>
    </xf>
    <xf numFmtId="0" fontId="34" fillId="24" borderId="14" xfId="0" applyFont="1" applyFill="1" applyBorder="1" applyAlignment="1">
      <alignment vertical="center"/>
    </xf>
    <xf numFmtId="0" fontId="18" fillId="25" borderId="14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 wrapText="1"/>
    </xf>
    <xf numFmtId="0" fontId="15" fillId="0" borderId="12" xfId="0" applyFont="1" applyBorder="1" applyAlignment="1" applyProtection="1">
      <alignment vertical="center" wrapText="1"/>
      <protection locked="0"/>
    </xf>
    <xf numFmtId="167" fontId="15" fillId="0" borderId="12" xfId="0" applyNumberFormat="1" applyFont="1" applyBorder="1" applyAlignment="1" applyProtection="1">
      <alignment vertical="center" wrapText="1"/>
      <protection locked="0"/>
    </xf>
    <xf numFmtId="169" fontId="1" fillId="0" borderId="12" xfId="0" applyNumberFormat="1" applyFont="1" applyBorder="1" applyAlignment="1" applyProtection="1">
      <alignment vertical="top" wrapText="1"/>
      <protection locked="0"/>
    </xf>
    <xf numFmtId="168" fontId="15" fillId="3" borderId="13" xfId="0" applyNumberFormat="1" applyFont="1" applyFill="1" applyBorder="1" applyAlignment="1" applyProtection="1">
      <alignment vertical="top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1" fillId="15" borderId="12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52" fillId="0" borderId="2" xfId="0" applyFont="1" applyFill="1" applyBorder="1" applyAlignment="1">
      <alignment horizontal="right" vertical="center"/>
    </xf>
    <xf numFmtId="168" fontId="15" fillId="0" borderId="13" xfId="0" applyNumberFormat="1" applyFont="1" applyFill="1" applyBorder="1" applyAlignment="1" applyProtection="1">
      <alignment vertical="top" wrapText="1"/>
    </xf>
    <xf numFmtId="0" fontId="3" fillId="26" borderId="2" xfId="0" applyFont="1" applyFill="1" applyBorder="1" applyAlignment="1" applyProtection="1"/>
    <xf numFmtId="0" fontId="0" fillId="26" borderId="2" xfId="0" applyFill="1" applyBorder="1"/>
    <xf numFmtId="0" fontId="3" fillId="26" borderId="2" xfId="0" applyFont="1" applyFill="1" applyBorder="1" applyAlignment="1">
      <alignment horizontal="right"/>
    </xf>
    <xf numFmtId="0" fontId="1" fillId="26" borderId="2" xfId="0" applyFont="1" applyFill="1" applyBorder="1" applyAlignment="1" applyProtection="1">
      <alignment wrapText="1"/>
    </xf>
    <xf numFmtId="0" fontId="3" fillId="26" borderId="3" xfId="0" applyFont="1" applyFill="1" applyBorder="1" applyAlignment="1">
      <alignment horizontal="right"/>
    </xf>
    <xf numFmtId="0" fontId="21" fillId="0" borderId="21" xfId="0" applyFont="1" applyFill="1" applyBorder="1" applyAlignment="1" applyProtection="1">
      <alignment horizontal="center" vertical="center" textRotation="90" wrapText="1"/>
    </xf>
    <xf numFmtId="0" fontId="1" fillId="0" borderId="12" xfId="0" applyFont="1" applyBorder="1" applyAlignment="1" applyProtection="1">
      <alignment vertical="top" wrapText="1"/>
      <protection locked="0"/>
    </xf>
    <xf numFmtId="167" fontId="1" fillId="0" borderId="12" xfId="0" applyNumberFormat="1" applyFont="1" applyBorder="1" applyAlignment="1" applyProtection="1">
      <alignment vertical="top" wrapText="1"/>
      <protection locked="0"/>
    </xf>
    <xf numFmtId="170" fontId="1" fillId="0" borderId="12" xfId="0" applyNumberFormat="1" applyFont="1" applyBorder="1" applyAlignment="1" applyProtection="1">
      <alignment vertical="top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21" fillId="0" borderId="19" xfId="0" applyFont="1" applyFill="1" applyBorder="1" applyAlignment="1" applyProtection="1">
      <alignment vertical="center" wrapText="1"/>
    </xf>
    <xf numFmtId="0" fontId="55" fillId="22" borderId="12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top" wrapText="1"/>
      <protection locked="0"/>
    </xf>
    <xf numFmtId="167" fontId="1" fillId="0" borderId="9" xfId="0" applyNumberFormat="1" applyFont="1" applyFill="1" applyBorder="1" applyAlignment="1" applyProtection="1">
      <alignment vertical="top" wrapText="1"/>
      <protection locked="0"/>
    </xf>
    <xf numFmtId="168" fontId="1" fillId="0" borderId="9" xfId="0" applyNumberFormat="1" applyFont="1" applyFill="1" applyBorder="1" applyAlignment="1" applyProtection="1">
      <alignment vertical="top" wrapText="1"/>
      <protection locked="0"/>
    </xf>
    <xf numFmtId="9" fontId="1" fillId="0" borderId="9" xfId="0" applyNumberFormat="1" applyFont="1" applyFill="1" applyBorder="1" applyAlignment="1" applyProtection="1">
      <alignment vertical="top" wrapText="1"/>
      <protection locked="0"/>
    </xf>
    <xf numFmtId="0" fontId="15" fillId="0" borderId="9" xfId="0" applyFont="1" applyFill="1" applyBorder="1" applyAlignment="1" applyProtection="1">
      <alignment vertical="top" wrapText="1"/>
      <protection locked="0"/>
    </xf>
    <xf numFmtId="167" fontId="15" fillId="0" borderId="9" xfId="0" applyNumberFormat="1" applyFont="1" applyFill="1" applyBorder="1" applyAlignment="1" applyProtection="1">
      <alignment vertical="top" wrapText="1"/>
      <protection locked="0"/>
    </xf>
    <xf numFmtId="169" fontId="1" fillId="0" borderId="9" xfId="0" applyNumberFormat="1" applyFont="1" applyFill="1" applyBorder="1" applyAlignment="1" applyProtection="1">
      <alignment vertical="top" wrapText="1"/>
      <protection locked="0"/>
    </xf>
    <xf numFmtId="168" fontId="15" fillId="0" borderId="9" xfId="0" applyNumberFormat="1" applyFont="1" applyFill="1" applyBorder="1" applyAlignment="1" applyProtection="1">
      <alignment vertical="top" wrapText="1"/>
      <protection locked="0"/>
    </xf>
    <xf numFmtId="9" fontId="15" fillId="0" borderId="9" xfId="0" applyNumberFormat="1" applyFont="1" applyFill="1" applyBorder="1" applyAlignment="1" applyProtection="1">
      <alignment vertical="top" wrapText="1"/>
      <protection locked="0"/>
    </xf>
    <xf numFmtId="0" fontId="3" fillId="0" borderId="3" xfId="0" applyFont="1" applyFill="1" applyBorder="1" applyAlignment="1">
      <alignment horizontal="right" vertical="center"/>
    </xf>
    <xf numFmtId="168" fontId="1" fillId="0" borderId="4" xfId="0" applyNumberFormat="1" applyFont="1" applyFill="1" applyBorder="1" applyAlignment="1" applyProtection="1">
      <alignment vertical="center" wrapText="1"/>
    </xf>
    <xf numFmtId="168" fontId="1" fillId="3" borderId="22" xfId="0" applyNumberFormat="1" applyFont="1" applyFill="1" applyBorder="1" applyAlignment="1" applyProtection="1">
      <alignment vertical="top" wrapText="1"/>
    </xf>
    <xf numFmtId="168" fontId="1" fillId="3" borderId="38" xfId="0" applyNumberFormat="1" applyFont="1" applyFill="1" applyBorder="1" applyAlignment="1" applyProtection="1">
      <alignment vertical="top" wrapText="1"/>
    </xf>
    <xf numFmtId="168" fontId="15" fillId="3" borderId="22" xfId="0" applyNumberFormat="1" applyFont="1" applyFill="1" applyBorder="1" applyAlignment="1" applyProtection="1">
      <alignment vertical="top" wrapText="1"/>
    </xf>
    <xf numFmtId="168" fontId="15" fillId="3" borderId="25" xfId="0" applyNumberFormat="1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vertical="center" wrapText="1"/>
    </xf>
    <xf numFmtId="168" fontId="1" fillId="0" borderId="0" xfId="0" applyNumberFormat="1" applyFont="1" applyFill="1" applyBorder="1" applyAlignment="1" applyProtection="1">
      <alignment horizontal="right" vertical="center" wrapText="1"/>
    </xf>
    <xf numFmtId="0" fontId="0" fillId="23" borderId="2" xfId="0" applyFill="1" applyBorder="1" applyAlignment="1">
      <alignment vertical="center"/>
    </xf>
    <xf numFmtId="168" fontId="1" fillId="0" borderId="0" xfId="0" applyNumberFormat="1" applyFont="1" applyFill="1" applyAlignment="1">
      <alignment vertical="center" wrapText="1"/>
    </xf>
    <xf numFmtId="0" fontId="10" fillId="3" borderId="0" xfId="0" applyFont="1" applyFill="1" applyAlignment="1" applyProtection="1">
      <alignment horizontal="center" vertical="center"/>
    </xf>
    <xf numFmtId="171" fontId="45" fillId="0" borderId="9" xfId="0" applyNumberFormat="1" applyFont="1" applyFill="1" applyBorder="1" applyAlignment="1" applyProtection="1">
      <alignment vertical="top" wrapText="1"/>
      <protection locked="0"/>
    </xf>
    <xf numFmtId="168" fontId="45" fillId="0" borderId="10" xfId="0" applyNumberFormat="1" applyFont="1" applyFill="1" applyBorder="1" applyAlignment="1" applyProtection="1">
      <alignment vertical="top" wrapText="1"/>
      <protection locked="0"/>
    </xf>
    <xf numFmtId="9" fontId="45" fillId="0" borderId="10" xfId="0" applyNumberFormat="1" applyFont="1" applyFill="1" applyBorder="1" applyAlignment="1" applyProtection="1">
      <alignment vertical="top" wrapText="1"/>
      <protection locked="0"/>
    </xf>
    <xf numFmtId="0" fontId="45" fillId="0" borderId="9" xfId="0" applyFont="1" applyFill="1" applyBorder="1" applyAlignment="1" applyProtection="1">
      <alignment vertical="top" wrapText="1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59" fillId="0" borderId="0" xfId="0" applyFont="1" applyAlignment="1" applyProtection="1">
      <alignment wrapText="1"/>
    </xf>
    <xf numFmtId="0" fontId="59" fillId="0" borderId="0" xfId="0" applyFont="1" applyAlignment="1" applyProtection="1">
      <alignment vertical="center" wrapText="1"/>
    </xf>
    <xf numFmtId="166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1" fillId="15" borderId="0" xfId="0" applyFont="1" applyFill="1" applyAlignment="1" applyProtection="1">
      <alignment vertical="center" wrapText="1"/>
    </xf>
    <xf numFmtId="168" fontId="1" fillId="15" borderId="0" xfId="0" applyNumberFormat="1" applyFont="1" applyFill="1" applyBorder="1" applyAlignment="1" applyProtection="1">
      <alignment vertical="center" wrapText="1"/>
    </xf>
    <xf numFmtId="0" fontId="1" fillId="15" borderId="0" xfId="0" applyFont="1" applyFill="1" applyBorder="1" applyAlignment="1" applyProtection="1">
      <alignment vertical="center" wrapText="1"/>
    </xf>
    <xf numFmtId="168" fontId="57" fillId="15" borderId="0" xfId="0" applyNumberFormat="1" applyFont="1" applyFill="1" applyBorder="1" applyAlignment="1" applyProtection="1">
      <alignment horizontal="right" vertical="center"/>
    </xf>
    <xf numFmtId="0" fontId="61" fillId="0" borderId="17" xfId="0" applyFont="1" applyFill="1" applyBorder="1" applyAlignment="1" applyProtection="1">
      <alignment horizontal="right" vertical="center"/>
    </xf>
    <xf numFmtId="0" fontId="67" fillId="0" borderId="10" xfId="0" applyFont="1" applyBorder="1" applyAlignment="1" applyProtection="1">
      <alignment vertical="top" wrapText="1" readingOrder="1"/>
      <protection locked="0"/>
    </xf>
    <xf numFmtId="0" fontId="29" fillId="0" borderId="0" xfId="0" applyFont="1" applyFill="1"/>
    <xf numFmtId="0" fontId="63" fillId="0" borderId="0" xfId="0" applyFont="1" applyFill="1" applyAlignment="1" applyProtection="1">
      <alignment wrapText="1"/>
    </xf>
    <xf numFmtId="0" fontId="42" fillId="18" borderId="0" xfId="0" applyFont="1" applyFill="1" applyAlignment="1">
      <alignment wrapText="1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center" wrapText="1"/>
    </xf>
    <xf numFmtId="0" fontId="39" fillId="0" borderId="0" xfId="0" applyFont="1" applyFill="1" applyAlignment="1" applyProtection="1">
      <alignment horizontal="right" vertical="center"/>
    </xf>
    <xf numFmtId="0" fontId="68" fillId="0" borderId="0" xfId="0" applyFont="1" applyFill="1" applyAlignment="1" applyProtection="1">
      <alignment wrapText="1"/>
    </xf>
    <xf numFmtId="0" fontId="64" fillId="0" borderId="0" xfId="0" applyFont="1" applyFill="1" applyAlignment="1" applyProtection="1">
      <alignment horizontal="right" vertical="center"/>
    </xf>
    <xf numFmtId="169" fontId="1" fillId="0" borderId="0" xfId="0" applyNumberFormat="1" applyFont="1" applyFill="1" applyBorder="1" applyAlignment="1" applyProtection="1">
      <alignment vertical="center" wrapText="1"/>
    </xf>
    <xf numFmtId="0" fontId="44" fillId="0" borderId="18" xfId="0" applyFont="1" applyFill="1" applyBorder="1" applyAlignment="1" applyProtection="1">
      <alignment vertical="top" wrapText="1"/>
      <protection locked="0"/>
    </xf>
    <xf numFmtId="171" fontId="44" fillId="0" borderId="18" xfId="0" applyNumberFormat="1" applyFont="1" applyFill="1" applyBorder="1" applyAlignment="1" applyProtection="1">
      <alignment vertical="top" wrapText="1"/>
      <protection locked="0"/>
    </xf>
    <xf numFmtId="9" fontId="45" fillId="0" borderId="9" xfId="0" applyNumberFormat="1" applyFont="1" applyFill="1" applyBorder="1" applyAlignment="1" applyProtection="1">
      <alignment vertical="top" wrapText="1"/>
      <protection locked="0"/>
    </xf>
    <xf numFmtId="0" fontId="60" fillId="0" borderId="0" xfId="0" applyFont="1" applyFill="1" applyAlignment="1">
      <alignment horizontal="right" vertical="center"/>
    </xf>
    <xf numFmtId="168" fontId="15" fillId="0" borderId="10" xfId="0" applyNumberFormat="1" applyFont="1" applyFill="1" applyBorder="1" applyAlignment="1" applyProtection="1">
      <alignment vertical="top" wrapText="1"/>
    </xf>
    <xf numFmtId="171" fontId="45" fillId="0" borderId="9" xfId="0" applyNumberFormat="1" applyFont="1" applyFill="1" applyBorder="1" applyAlignment="1" applyProtection="1">
      <alignment horizontal="right" vertical="top" wrapText="1"/>
      <protection locked="0"/>
    </xf>
    <xf numFmtId="171" fontId="15" fillId="0" borderId="9" xfId="0" applyNumberFormat="1" applyFont="1" applyBorder="1" applyAlignment="1" applyProtection="1">
      <alignment vertical="top" wrapText="1"/>
      <protection locked="0"/>
    </xf>
    <xf numFmtId="171" fontId="1" fillId="0" borderId="9" xfId="0" applyNumberFormat="1" applyFont="1" applyBorder="1" applyAlignment="1" applyProtection="1">
      <alignment vertical="top" wrapText="1"/>
      <protection locked="0"/>
    </xf>
    <xf numFmtId="171" fontId="44" fillId="0" borderId="9" xfId="0" applyNumberFormat="1" applyFont="1" applyFill="1" applyBorder="1" applyAlignment="1" applyProtection="1">
      <alignment vertical="top" wrapText="1"/>
      <protection locked="0"/>
    </xf>
    <xf numFmtId="168" fontId="44" fillId="0" borderId="18" xfId="0" applyNumberFormat="1" applyFont="1" applyFill="1" applyBorder="1" applyAlignment="1" applyProtection="1">
      <alignment vertical="top" wrapText="1"/>
      <protection locked="0"/>
    </xf>
    <xf numFmtId="9" fontId="44" fillId="0" borderId="18" xfId="0" applyNumberFormat="1" applyFont="1" applyFill="1" applyBorder="1" applyAlignment="1" applyProtection="1">
      <alignment vertical="top" wrapText="1"/>
      <protection locked="0"/>
    </xf>
    <xf numFmtId="171" fontId="44" fillId="0" borderId="10" xfId="0" applyNumberFormat="1" applyFont="1" applyFill="1" applyBorder="1" applyAlignment="1" applyProtection="1">
      <alignment vertical="top" wrapText="1"/>
      <protection locked="0"/>
    </xf>
    <xf numFmtId="171" fontId="44" fillId="0" borderId="13" xfId="0" applyNumberFormat="1" applyFont="1" applyFill="1" applyBorder="1" applyAlignment="1" applyProtection="1">
      <alignment vertical="top" wrapText="1"/>
      <protection locked="0"/>
    </xf>
    <xf numFmtId="168" fontId="44" fillId="0" borderId="13" xfId="0" applyNumberFormat="1" applyFont="1" applyFill="1" applyBorder="1" applyAlignment="1" applyProtection="1">
      <alignment vertical="top" wrapText="1"/>
      <protection locked="0"/>
    </xf>
    <xf numFmtId="9" fontId="44" fillId="0" borderId="13" xfId="0" applyNumberFormat="1" applyFont="1" applyFill="1" applyBorder="1" applyAlignment="1" applyProtection="1">
      <alignment vertical="top" wrapText="1"/>
      <protection locked="0"/>
    </xf>
    <xf numFmtId="171" fontId="1" fillId="0" borderId="9" xfId="0" applyNumberFormat="1" applyFont="1" applyFill="1" applyBorder="1" applyAlignment="1" applyProtection="1">
      <alignment vertical="top" wrapText="1"/>
      <protection locked="0"/>
    </xf>
    <xf numFmtId="0" fontId="44" fillId="0" borderId="10" xfId="0" applyFont="1" applyFill="1" applyBorder="1" applyAlignment="1" applyProtection="1">
      <alignment vertical="top" wrapText="1" readingOrder="1"/>
      <protection locked="0"/>
    </xf>
    <xf numFmtId="0" fontId="67" fillId="0" borderId="9" xfId="0" applyFont="1" applyBorder="1" applyAlignment="1" applyProtection="1">
      <alignment vertical="top" wrapText="1"/>
      <protection locked="0"/>
    </xf>
    <xf numFmtId="169" fontId="1" fillId="0" borderId="9" xfId="0" applyNumberFormat="1" applyFont="1" applyFill="1" applyBorder="1" applyAlignment="1" applyProtection="1">
      <alignment horizontal="right" vertical="top" wrapText="1"/>
      <protection locked="0"/>
    </xf>
    <xf numFmtId="167" fontId="1" fillId="0" borderId="9" xfId="0" applyNumberFormat="1" applyFont="1" applyFill="1" applyBorder="1" applyAlignment="1" applyProtection="1">
      <alignment horizontal="right" vertical="top" wrapText="1"/>
      <protection locked="0"/>
    </xf>
    <xf numFmtId="171" fontId="44" fillId="0" borderId="9" xfId="0" applyNumberFormat="1" applyFont="1" applyFill="1" applyBorder="1" applyAlignment="1" applyProtection="1">
      <alignment horizontal="right" vertical="top" wrapText="1"/>
      <protection locked="0"/>
    </xf>
    <xf numFmtId="0" fontId="57" fillId="2" borderId="3" xfId="0" applyFont="1" applyFill="1" applyBorder="1" applyAlignment="1">
      <alignment horizontal="right" vertical="center"/>
    </xf>
    <xf numFmtId="171" fontId="44" fillId="0" borderId="18" xfId="0" applyNumberFormat="1" applyFont="1" applyFill="1" applyBorder="1" applyAlignment="1" applyProtection="1">
      <alignment horizontal="right" vertical="top" wrapText="1"/>
      <protection locked="0"/>
    </xf>
    <xf numFmtId="168" fontId="1" fillId="0" borderId="9" xfId="0" applyNumberFormat="1" applyFont="1" applyFill="1" applyBorder="1" applyAlignment="1" applyProtection="1">
      <alignment horizontal="right" vertical="top" wrapText="1"/>
      <protection locked="0"/>
    </xf>
    <xf numFmtId="0" fontId="70" fillId="0" borderId="9" xfId="0" applyFont="1" applyBorder="1" applyAlignment="1" applyProtection="1">
      <alignment vertical="top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11" fillId="27" borderId="0" xfId="0" applyFont="1" applyFill="1" applyAlignment="1">
      <alignment horizontal="center" wrapText="1"/>
    </xf>
    <xf numFmtId="0" fontId="21" fillId="7" borderId="31" xfId="0" applyFont="1" applyFill="1" applyBorder="1" applyAlignment="1" applyProtection="1">
      <alignment vertical="center"/>
    </xf>
    <xf numFmtId="0" fontId="34" fillId="20" borderId="31" xfId="0" applyFont="1" applyFill="1" applyBorder="1" applyAlignment="1">
      <alignment vertical="center"/>
    </xf>
    <xf numFmtId="0" fontId="37" fillId="6" borderId="0" xfId="0" applyFont="1" applyFill="1" applyAlignment="1">
      <alignment wrapText="1"/>
    </xf>
    <xf numFmtId="0" fontId="71" fillId="17" borderId="0" xfId="0" applyFont="1" applyFill="1" applyAlignment="1">
      <alignment vertical="center"/>
    </xf>
    <xf numFmtId="0" fontId="44" fillId="0" borderId="0" xfId="0" applyFont="1"/>
    <xf numFmtId="0" fontId="44" fillId="0" borderId="0" xfId="0" applyFont="1" applyAlignment="1">
      <alignment wrapText="1"/>
    </xf>
    <xf numFmtId="0" fontId="1" fillId="7" borderId="11" xfId="0" applyFont="1" applyFill="1" applyBorder="1" applyAlignment="1" applyProtection="1">
      <alignment vertical="center" wrapText="1"/>
      <protection locked="0"/>
    </xf>
    <xf numFmtId="0" fontId="62" fillId="0" borderId="0" xfId="0" applyFont="1" applyFill="1"/>
    <xf numFmtId="0" fontId="0" fillId="0" borderId="0" xfId="0" applyFont="1" applyFill="1" applyAlignment="1"/>
    <xf numFmtId="0" fontId="72" fillId="0" borderId="0" xfId="0" applyFont="1" applyFill="1" applyAlignment="1" applyProtection="1">
      <alignment horizontal="left"/>
    </xf>
    <xf numFmtId="0" fontId="0" fillId="0" borderId="0" xfId="0" applyFont="1"/>
    <xf numFmtId="0" fontId="21" fillId="14" borderId="12" xfId="0" applyFont="1" applyFill="1" applyBorder="1" applyAlignment="1" applyProtection="1">
      <alignment vertical="center"/>
    </xf>
    <xf numFmtId="0" fontId="33" fillId="17" borderId="0" xfId="0" applyFont="1" applyFill="1" applyAlignment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1" fillId="0" borderId="10" xfId="0" applyFont="1" applyBorder="1" applyAlignment="1" applyProtection="1">
      <alignment vertical="top" wrapText="1" readingOrder="1"/>
      <protection locked="0"/>
    </xf>
    <xf numFmtId="168" fontId="1" fillId="0" borderId="10" xfId="0" applyNumberFormat="1" applyFont="1" applyBorder="1" applyAlignment="1" applyProtection="1">
      <alignment vertical="top" wrapText="1"/>
      <protection locked="0"/>
    </xf>
    <xf numFmtId="9" fontId="1" fillId="0" borderId="10" xfId="0" applyNumberFormat="1" applyFont="1" applyBorder="1" applyAlignment="1" applyProtection="1">
      <alignment vertical="top" wrapText="1"/>
      <protection locked="0"/>
    </xf>
    <xf numFmtId="0" fontId="73" fillId="0" borderId="9" xfId="0" applyFont="1" applyFill="1" applyBorder="1" applyAlignment="1" applyProtection="1">
      <alignment vertical="top" wrapText="1"/>
      <protection locked="0"/>
    </xf>
    <xf numFmtId="0" fontId="44" fillId="0" borderId="0" xfId="0" applyFont="1" applyFill="1"/>
    <xf numFmtId="0" fontId="1" fillId="0" borderId="10" xfId="0" applyFont="1" applyFill="1" applyBorder="1" applyAlignment="1" applyProtection="1">
      <alignment vertical="top" readingOrder="1"/>
      <protection locked="0"/>
    </xf>
    <xf numFmtId="0" fontId="1" fillId="0" borderId="10" xfId="0" applyFont="1" applyFill="1" applyBorder="1" applyAlignment="1" applyProtection="1">
      <alignment vertical="top" wrapText="1" readingOrder="1"/>
      <protection locked="0"/>
    </xf>
    <xf numFmtId="0" fontId="11" fillId="12" borderId="0" xfId="0" applyFont="1" applyFill="1" applyAlignment="1">
      <alignment horizontal="center" vertical="center" wrapText="1"/>
    </xf>
    <xf numFmtId="0" fontId="15" fillId="0" borderId="21" xfId="0" applyFont="1" applyBorder="1" applyAlignment="1" applyProtection="1">
      <alignment horizontal="center" vertical="top" wrapText="1"/>
    </xf>
    <xf numFmtId="0" fontId="21" fillId="25" borderId="20" xfId="0" applyFont="1" applyFill="1" applyBorder="1" applyAlignment="1" applyProtection="1">
      <alignment horizontal="center" vertical="center" wrapText="1"/>
    </xf>
    <xf numFmtId="0" fontId="21" fillId="25" borderId="21" xfId="0" applyFont="1" applyFill="1" applyBorder="1" applyAlignment="1" applyProtection="1">
      <alignment horizontal="center" vertical="center" wrapText="1"/>
    </xf>
    <xf numFmtId="0" fontId="21" fillId="14" borderId="20" xfId="0" applyFont="1" applyFill="1" applyBorder="1" applyAlignment="1" applyProtection="1">
      <alignment horizontal="center" vertical="center" wrapText="1"/>
    </xf>
    <xf numFmtId="0" fontId="21" fillId="14" borderId="21" xfId="0" applyFont="1" applyFill="1" applyBorder="1" applyAlignment="1" applyProtection="1">
      <alignment horizontal="center" vertical="center" wrapText="1"/>
    </xf>
    <xf numFmtId="0" fontId="20" fillId="14" borderId="20" xfId="0" applyFont="1" applyFill="1" applyBorder="1" applyAlignment="1" applyProtection="1">
      <alignment horizontal="center" vertical="center" wrapText="1"/>
    </xf>
    <xf numFmtId="0" fontId="20" fillId="14" borderId="21" xfId="0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left" vertical="center"/>
    </xf>
    <xf numFmtId="0" fontId="10" fillId="3" borderId="0" xfId="0" applyFont="1" applyFill="1" applyAlignment="1" applyProtection="1">
      <alignment horizontal="center" vertical="center" wrapText="1"/>
    </xf>
    <xf numFmtId="0" fontId="20" fillId="13" borderId="0" xfId="0" applyFont="1" applyFill="1" applyBorder="1" applyAlignment="1" applyProtection="1">
      <alignment horizontal="left" vertical="center" wrapText="1"/>
    </xf>
    <xf numFmtId="0" fontId="36" fillId="17" borderId="0" xfId="0" applyFont="1" applyFill="1" applyAlignment="1">
      <alignment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20" fillId="14" borderId="11" xfId="0" applyFont="1" applyFill="1" applyBorder="1" applyAlignment="1" applyProtection="1">
      <alignment horizontal="center" vertical="center" wrapText="1"/>
    </xf>
    <xf numFmtId="0" fontId="34" fillId="20" borderId="31" xfId="0" applyFont="1" applyFill="1" applyBorder="1" applyAlignment="1">
      <alignment horizontal="left" vertical="center" wrapText="1"/>
    </xf>
    <xf numFmtId="0" fontId="34" fillId="20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 wrapText="1"/>
    </xf>
    <xf numFmtId="168" fontId="66" fillId="0" borderId="0" xfId="0" applyNumberFormat="1" applyFont="1" applyFill="1" applyBorder="1" applyAlignment="1" applyProtection="1">
      <alignment horizontal="right" vertical="center" wrapText="1"/>
    </xf>
    <xf numFmtId="0" fontId="21" fillId="7" borderId="31" xfId="0" applyFont="1" applyFill="1" applyBorder="1" applyAlignment="1" applyProtection="1">
      <alignment horizontal="left" vertical="center" wrapText="1"/>
    </xf>
    <xf numFmtId="0" fontId="21" fillId="7" borderId="14" xfId="0" applyFont="1" applyFill="1" applyBorder="1" applyAlignment="1" applyProtection="1">
      <alignment horizontal="left" vertical="center" wrapText="1"/>
    </xf>
    <xf numFmtId="0" fontId="21" fillId="7" borderId="18" xfId="0" applyFont="1" applyFill="1" applyBorder="1" applyAlignment="1" applyProtection="1">
      <alignment horizontal="left" vertical="center" wrapText="1"/>
    </xf>
    <xf numFmtId="0" fontId="39" fillId="2" borderId="0" xfId="0" applyFont="1" applyFill="1" applyBorder="1" applyAlignment="1" applyProtection="1">
      <alignment vertical="center" wrapText="1"/>
    </xf>
    <xf numFmtId="0" fontId="39" fillId="2" borderId="0" xfId="0" applyFont="1" applyFill="1" applyBorder="1" applyAlignment="1" applyProtection="1">
      <alignment horizontal="center" vertical="center" wrapText="1"/>
    </xf>
    <xf numFmtId="0" fontId="57" fillId="2" borderId="2" xfId="0" applyFont="1" applyFill="1" applyBorder="1" applyAlignment="1" applyProtection="1">
      <alignment horizontal="right" vertical="center"/>
    </xf>
    <xf numFmtId="0" fontId="57" fillId="2" borderId="3" xfId="0" applyFont="1" applyFill="1" applyBorder="1" applyAlignment="1" applyProtection="1">
      <alignment horizontal="right" vertical="center"/>
    </xf>
    <xf numFmtId="0" fontId="27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>
      <alignment wrapText="1"/>
    </xf>
    <xf numFmtId="0" fontId="10" fillId="3" borderId="0" xfId="0" applyFont="1" applyFill="1" applyAlignment="1" applyProtection="1">
      <alignment horizontal="center" vertical="center"/>
    </xf>
    <xf numFmtId="0" fontId="66" fillId="2" borderId="0" xfId="0" applyFont="1" applyFill="1" applyBorder="1" applyAlignment="1" applyProtection="1">
      <alignment vertical="center" wrapText="1"/>
    </xf>
    <xf numFmtId="0" fontId="33" fillId="17" borderId="0" xfId="0" applyFont="1" applyFill="1" applyAlignment="1">
      <alignment horizontal="center" vertical="center" wrapText="1"/>
    </xf>
    <xf numFmtId="0" fontId="20" fillId="7" borderId="19" xfId="0" applyFont="1" applyFill="1" applyBorder="1" applyAlignment="1" applyProtection="1">
      <alignment horizontal="left" vertical="center"/>
    </xf>
    <xf numFmtId="0" fontId="20" fillId="7" borderId="12" xfId="0" applyFont="1" applyFill="1" applyBorder="1" applyAlignment="1" applyProtection="1">
      <alignment horizontal="left" vertical="center"/>
    </xf>
    <xf numFmtId="0" fontId="3" fillId="23" borderId="2" xfId="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top"/>
    </xf>
    <xf numFmtId="0" fontId="6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21" fillId="7" borderId="19" xfId="0" applyFont="1" applyFill="1" applyBorder="1" applyAlignment="1" applyProtection="1">
      <alignment horizontal="left" vertical="center" wrapText="1"/>
    </xf>
    <xf numFmtId="0" fontId="21" fillId="7" borderId="12" xfId="0" applyFont="1" applyFill="1" applyBorder="1" applyAlignment="1" applyProtection="1">
      <alignment horizontal="left" vertical="center" wrapText="1"/>
    </xf>
    <xf numFmtId="0" fontId="21" fillId="7" borderId="13" xfId="0" applyFont="1" applyFill="1" applyBorder="1" applyAlignment="1" applyProtection="1">
      <alignment horizontal="left" vertical="center" wrapText="1"/>
    </xf>
  </cellXfs>
  <cellStyles count="77">
    <cellStyle name="Currency 2" xfId="1"/>
    <cellStyle name="Currency 2 2" xfId="2"/>
    <cellStyle name="Currency 2 3" xfId="3"/>
    <cellStyle name="Currency 3" xfId="4"/>
    <cellStyle name="Currency 3 2" xfId="5"/>
    <cellStyle name="Currency 3 3" xfId="6"/>
    <cellStyle name="Currency 4" xfId="7"/>
    <cellStyle name="Currency 5" xfId="8"/>
    <cellStyle name="Currency 5 2" xfId="9"/>
    <cellStyle name="Currency 5 2 2" xfId="10"/>
    <cellStyle name="Currency 5 2 3" xfId="11"/>
    <cellStyle name="Currency 5 2 4" xfId="12"/>
    <cellStyle name="Currency 5 3" xfId="13"/>
    <cellStyle name="Currency 5 3 2" xfId="14"/>
    <cellStyle name="Currency 5 3 3" xfId="15"/>
    <cellStyle name="Currency 5 4" xfId="16"/>
    <cellStyle name="Currency 5 5" xfId="17"/>
    <cellStyle name="Currency 5 6" xfId="18"/>
    <cellStyle name="Currency 6" xfId="19"/>
    <cellStyle name="Currency 7" xfId="20"/>
    <cellStyle name="Hyperlink 2" xfId="21"/>
    <cellStyle name="Hyperlink 3" xfId="22"/>
    <cellStyle name="Normal" xfId="0" builtinId="0"/>
    <cellStyle name="Normal 2" xfId="23"/>
    <cellStyle name="Normal 2 2" xfId="24"/>
    <cellStyle name="Normal 2 2 2" xfId="25"/>
    <cellStyle name="Normal 2 2 2 2" xfId="26"/>
    <cellStyle name="Normal 2 2 2_Qualified Digital Game Expenditure Breakdown (93.1) Feb 2013" xfId="27"/>
    <cellStyle name="Normal 2 3" xfId="28"/>
    <cellStyle name="Normal 2 3 2" xfId="29"/>
    <cellStyle name="Normal 2 3 3" xfId="30"/>
    <cellStyle name="Normal 2 3_Qualified Digital Game Expenditure Breakdown (93.1) Feb 2013" xfId="31"/>
    <cellStyle name="Normal 2 4" xfId="32"/>
    <cellStyle name="Normal 2 5" xfId="33"/>
    <cellStyle name="Normal 2 6" xfId="34"/>
    <cellStyle name="Normal 3" xfId="35"/>
    <cellStyle name="Normal 3 2" xfId="36"/>
    <cellStyle name="Normal 3 2 2" xfId="37"/>
    <cellStyle name="Normal 3 2 3" xfId="38"/>
    <cellStyle name="Normal 3 2 4" xfId="39"/>
    <cellStyle name="Normal 3 2_Qualified Digital Game Expenditure Breakdown (93.1) Feb 2013" xfId="40"/>
    <cellStyle name="Normal 3 3" xfId="41"/>
    <cellStyle name="Normal 3 3 2" xfId="42"/>
    <cellStyle name="Normal 3 3 3" xfId="43"/>
    <cellStyle name="Normal 3 3_Qualified Digital Game Expenditure Breakdown (93.1) Feb 2013" xfId="44"/>
    <cellStyle name="Normal 3 4" xfId="45"/>
    <cellStyle name="Normal 3 5" xfId="46"/>
    <cellStyle name="Normal 3_Qualified Digital Game Expenditure Breakdown (93.1) Feb 2013" xfId="47"/>
    <cellStyle name="Normal 4" xfId="48"/>
    <cellStyle name="Normal 4 2" xfId="49"/>
    <cellStyle name="Normal 4 2 2" xfId="50"/>
    <cellStyle name="Normal 4 2_Qualified Digital Game Expenditure Breakdown (93.1) Feb 2013" xfId="51"/>
    <cellStyle name="Normal 4 3" xfId="52"/>
    <cellStyle name="Normal 4_Qualified Digital Game Expenditure Breakdown (93.1) Feb 2013" xfId="53"/>
    <cellStyle name="Normal 5" xfId="54"/>
    <cellStyle name="Normal 5 2" xfId="55"/>
    <cellStyle name="Normal 5_Qualified Digital Game Expenditure Breakdown (93.1) Feb 2013" xfId="56"/>
    <cellStyle name="Normal 6" xfId="57"/>
    <cellStyle name="Normal 7" xfId="58"/>
    <cellStyle name="Normal 8" xfId="59"/>
    <cellStyle name="Normal 8 2" xfId="60"/>
    <cellStyle name="Normal 8_Qualified Digital Game Expenditure Breakdown (93.1) Feb 2013" xfId="61"/>
    <cellStyle name="Percent 2" xfId="62"/>
    <cellStyle name="Percent 3" xfId="63"/>
    <cellStyle name="Percent 3 2" xfId="64"/>
    <cellStyle name="Percent 3 2 2" xfId="65"/>
    <cellStyle name="Percent 3 2 3" xfId="66"/>
    <cellStyle name="Percent 3 3" xfId="67"/>
    <cellStyle name="Percent 3 3 2" xfId="68"/>
    <cellStyle name="Percent 3 4" xfId="69"/>
    <cellStyle name="Percent 4" xfId="70"/>
    <cellStyle name="Percent 4 2" xfId="71"/>
    <cellStyle name="Percent 4 3" xfId="72"/>
    <cellStyle name="Percent 5" xfId="73"/>
    <cellStyle name="Percent 5 2" xfId="74"/>
    <cellStyle name="Percent 6" xfId="75"/>
    <cellStyle name="Percent 7" xfId="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270361</xdr:colOff>
      <xdr:row>213</xdr:row>
      <xdr:rowOff>100853</xdr:rowOff>
    </xdr:from>
    <xdr:to>
      <xdr:col>0</xdr:col>
      <xdr:colOff>414815</xdr:colOff>
      <xdr:row>234</xdr:row>
      <xdr:rowOff>33615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361" y="30123653"/>
          <a:ext cx="144454" cy="43047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270361</xdr:colOff>
      <xdr:row>217</xdr:row>
      <xdr:rowOff>100853</xdr:rowOff>
    </xdr:from>
    <xdr:to>
      <xdr:col>0</xdr:col>
      <xdr:colOff>414815</xdr:colOff>
      <xdr:row>238</xdr:row>
      <xdr:rowOff>33615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126" y="21862677"/>
          <a:ext cx="144454" cy="435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R318"/>
  <sheetViews>
    <sheetView topLeftCell="A293" zoomScaleNormal="100" zoomScaleSheetLayoutView="100" zoomScalePageLayoutView="85" workbookViewId="0">
      <selection activeCell="B10" sqref="B10"/>
    </sheetView>
  </sheetViews>
  <sheetFormatPr defaultColWidth="9.140625" defaultRowHeight="12" x14ac:dyDescent="0.2"/>
  <cols>
    <col min="1" max="1" width="6.7109375" style="1" customWidth="1"/>
    <col min="2" max="2" width="27.5703125" style="1" customWidth="1"/>
    <col min="3" max="3" width="22.85546875" style="1" customWidth="1"/>
    <col min="4" max="4" width="23.5703125" style="1" customWidth="1"/>
    <col min="5" max="5" width="39" style="1" customWidth="1"/>
    <col min="6" max="7" width="12.28515625" style="1" customWidth="1"/>
    <col min="8" max="8" width="12.42578125" style="1" customWidth="1"/>
    <col min="9" max="9" width="15.85546875" style="1" customWidth="1"/>
    <col min="10" max="10" width="15.7109375" style="1" customWidth="1"/>
    <col min="11" max="11" width="17.28515625" style="1" customWidth="1"/>
    <col min="12" max="12" width="15.5703125" style="1" customWidth="1"/>
    <col min="13" max="13" width="10.7109375" style="1" customWidth="1"/>
    <col min="14" max="14" width="11.42578125" style="1" customWidth="1"/>
    <col min="15" max="15" width="10.7109375" style="1" customWidth="1"/>
    <col min="16" max="16" width="10.28515625" style="1" customWidth="1"/>
    <col min="17" max="17" width="11.5703125" style="1" customWidth="1"/>
    <col min="18" max="18" width="12.42578125" style="1" customWidth="1"/>
    <col min="19" max="16384" width="9.140625" style="1"/>
  </cols>
  <sheetData>
    <row r="1" spans="1:18" ht="9.75" customHeight="1" x14ac:dyDescent="0.2">
      <c r="P1" s="307" t="s">
        <v>197</v>
      </c>
    </row>
    <row r="2" spans="1:18" s="15" customFormat="1" ht="18.75" x14ac:dyDescent="0.25">
      <c r="A2" s="180"/>
      <c r="B2" s="181"/>
      <c r="C2" s="315" t="s">
        <v>79</v>
      </c>
      <c r="D2" s="226"/>
      <c r="E2" s="325"/>
      <c r="P2" s="308" t="s">
        <v>198</v>
      </c>
    </row>
    <row r="3" spans="1:18" x14ac:dyDescent="0.2">
      <c r="F3" s="8"/>
      <c r="G3" s="8"/>
      <c r="H3" s="8"/>
      <c r="I3" s="8"/>
    </row>
    <row r="4" spans="1:18" ht="15" customHeight="1" x14ac:dyDescent="0.25">
      <c r="B4" s="48"/>
      <c r="C4" s="114" t="s">
        <v>2</v>
      </c>
      <c r="D4" s="201" t="s">
        <v>81</v>
      </c>
      <c r="E4" s="202"/>
      <c r="F4" s="317" t="s">
        <v>4</v>
      </c>
      <c r="G4" s="296"/>
      <c r="H4" s="8"/>
      <c r="I4" s="8"/>
    </row>
    <row r="5" spans="1:18" s="2" customFormat="1" ht="15" customHeight="1" x14ac:dyDescent="0.25">
      <c r="A5" s="323"/>
      <c r="B5" s="322"/>
      <c r="C5" s="324" t="s">
        <v>202</v>
      </c>
      <c r="D5" s="184" t="s">
        <v>80</v>
      </c>
      <c r="E5" s="115"/>
      <c r="F5" s="360" t="s">
        <v>253</v>
      </c>
      <c r="G5" s="318"/>
      <c r="H5" s="7"/>
      <c r="I5" s="7"/>
    </row>
    <row r="6" spans="1:18" s="2" customFormat="1" ht="15" customHeight="1" x14ac:dyDescent="0.25">
      <c r="A6" s="323"/>
      <c r="B6" s="322"/>
      <c r="C6" s="324" t="s">
        <v>207</v>
      </c>
      <c r="D6" s="225">
        <v>43100</v>
      </c>
      <c r="E6" s="43"/>
      <c r="F6" s="361" t="s">
        <v>206</v>
      </c>
      <c r="G6" s="320"/>
      <c r="H6" s="321"/>
      <c r="I6" s="321"/>
      <c r="J6" s="320"/>
      <c r="K6" s="320"/>
      <c r="L6" s="320"/>
      <c r="M6" s="320"/>
      <c r="N6" s="320"/>
      <c r="O6" s="320"/>
      <c r="P6" s="320"/>
      <c r="Q6" s="320"/>
    </row>
    <row r="7" spans="1:18" s="2" customFormat="1" ht="15" customHeight="1" x14ac:dyDescent="0.25">
      <c r="A7" s="323"/>
      <c r="B7" s="322"/>
      <c r="C7" s="324" t="s">
        <v>208</v>
      </c>
      <c r="D7" s="225">
        <v>43100</v>
      </c>
      <c r="E7" s="43"/>
      <c r="F7" s="362" t="s">
        <v>205</v>
      </c>
      <c r="G7" s="320"/>
      <c r="H7" s="321"/>
      <c r="I7" s="321"/>
      <c r="J7" s="320"/>
      <c r="K7" s="320"/>
      <c r="L7" s="320"/>
      <c r="M7" s="320"/>
      <c r="N7" s="320"/>
      <c r="O7" s="320"/>
      <c r="P7" s="320"/>
      <c r="Q7" s="320"/>
    </row>
    <row r="8" spans="1:18" s="2" customFormat="1" ht="15" customHeight="1" x14ac:dyDescent="0.2">
      <c r="A8" s="323"/>
      <c r="B8" s="322"/>
      <c r="C8" s="324" t="s">
        <v>203</v>
      </c>
      <c r="D8" s="224">
        <v>350000</v>
      </c>
      <c r="E8" s="309"/>
      <c r="F8" s="321"/>
      <c r="G8" s="321" t="s">
        <v>209</v>
      </c>
      <c r="H8" s="321"/>
      <c r="I8" s="321"/>
      <c r="J8" s="320"/>
      <c r="K8" s="320"/>
      <c r="L8" s="320"/>
      <c r="M8" s="320"/>
      <c r="N8" s="320"/>
      <c r="O8" s="320"/>
      <c r="P8" s="320"/>
      <c r="Q8" s="320"/>
    </row>
    <row r="9" spans="1:18" s="2" customFormat="1" ht="15" customHeight="1" x14ac:dyDescent="0.2">
      <c r="B9" s="48"/>
      <c r="C9" s="114" t="s">
        <v>3</v>
      </c>
      <c r="D9" s="306" t="s">
        <v>198</v>
      </c>
      <c r="E9" s="309"/>
      <c r="F9" s="7"/>
      <c r="G9" s="7"/>
      <c r="H9" s="7"/>
      <c r="I9" s="7"/>
    </row>
    <row r="10" spans="1:18" s="2" customFormat="1" ht="15" customHeight="1" x14ac:dyDescent="0.2">
      <c r="B10" s="48"/>
      <c r="C10" s="114"/>
      <c r="D10" s="306"/>
      <c r="E10" s="309"/>
      <c r="F10" s="7"/>
      <c r="G10" s="7"/>
      <c r="H10" s="7"/>
      <c r="I10" s="7"/>
    </row>
    <row r="11" spans="1:18" s="2" customFormat="1" ht="30" customHeight="1" x14ac:dyDescent="0.25">
      <c r="B11" s="402" t="s">
        <v>250</v>
      </c>
      <c r="C11" s="402"/>
      <c r="D11" s="402"/>
      <c r="E11" s="402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</row>
    <row r="12" spans="1:18" s="2" customFormat="1" ht="5.25" customHeight="1" x14ac:dyDescent="0.2">
      <c r="B12" s="6"/>
      <c r="E12" s="7"/>
      <c r="F12" s="7"/>
      <c r="G12" s="7"/>
      <c r="H12" s="7"/>
      <c r="I12" s="7"/>
    </row>
    <row r="13" spans="1:18" ht="18" customHeight="1" x14ac:dyDescent="0.2">
      <c r="B13" s="367" t="s">
        <v>6</v>
      </c>
      <c r="H13" s="404" t="s">
        <v>5</v>
      </c>
      <c r="I13" s="404"/>
      <c r="J13" s="404"/>
      <c r="K13" s="404"/>
      <c r="L13" s="404"/>
      <c r="M13" s="404"/>
      <c r="N13" s="404"/>
      <c r="O13" s="404"/>
      <c r="P13" s="404"/>
      <c r="Q13" s="404"/>
      <c r="R13" s="404"/>
    </row>
    <row r="14" spans="1:18" ht="16.5" customHeight="1" x14ac:dyDescent="0.35">
      <c r="A14" s="230" t="s">
        <v>160</v>
      </c>
      <c r="B14" s="405" t="s">
        <v>227</v>
      </c>
      <c r="C14" s="405"/>
      <c r="D14" s="405"/>
      <c r="E14" s="405"/>
      <c r="F14" s="405"/>
      <c r="G14" s="405"/>
      <c r="H14" s="406" t="s">
        <v>8</v>
      </c>
      <c r="I14" s="406"/>
      <c r="J14" s="406"/>
      <c r="K14" s="388" t="s">
        <v>7</v>
      </c>
      <c r="L14" s="388"/>
      <c r="M14" s="388"/>
      <c r="N14" s="388"/>
      <c r="O14" s="388"/>
      <c r="P14" s="388"/>
      <c r="Q14" s="388"/>
      <c r="R14" s="388"/>
    </row>
    <row r="15" spans="1:18" s="3" customFormat="1" ht="75" customHeight="1" x14ac:dyDescent="0.2">
      <c r="B15" s="319" t="s">
        <v>204</v>
      </c>
      <c r="C15" s="98"/>
      <c r="D15" s="142" t="s">
        <v>9</v>
      </c>
      <c r="E15" s="142" t="s">
        <v>10</v>
      </c>
      <c r="F15" s="142" t="s">
        <v>11</v>
      </c>
      <c r="G15" s="142" t="s">
        <v>12</v>
      </c>
      <c r="H15" s="99" t="s">
        <v>0</v>
      </c>
      <c r="I15" s="144" t="s">
        <v>14</v>
      </c>
      <c r="J15" s="143" t="s">
        <v>180</v>
      </c>
      <c r="K15" s="98"/>
      <c r="L15" s="100" t="s">
        <v>181</v>
      </c>
      <c r="M15" s="145" t="s">
        <v>15</v>
      </c>
      <c r="N15" s="145" t="s">
        <v>176</v>
      </c>
      <c r="O15" s="145" t="s">
        <v>179</v>
      </c>
      <c r="P15" s="187" t="s">
        <v>178</v>
      </c>
      <c r="Q15" s="188" t="s">
        <v>177</v>
      </c>
      <c r="R15" s="145" t="s">
        <v>13</v>
      </c>
    </row>
    <row r="16" spans="1:18" s="35" customFormat="1" ht="26.25" customHeight="1" x14ac:dyDescent="0.25">
      <c r="B16" s="316" t="s">
        <v>155</v>
      </c>
      <c r="C16" s="95"/>
      <c r="D16" s="203" t="s">
        <v>191</v>
      </c>
      <c r="E16" s="203" t="s">
        <v>192</v>
      </c>
      <c r="F16" s="302">
        <v>41306</v>
      </c>
      <c r="G16" s="302">
        <v>43100</v>
      </c>
      <c r="H16" s="303">
        <v>76000</v>
      </c>
      <c r="I16" s="304">
        <v>0.5</v>
      </c>
      <c r="J16" s="39">
        <f t="shared" ref="J16:J94" si="0">H16*I16</f>
        <v>38000</v>
      </c>
      <c r="K16" s="95"/>
      <c r="L16" s="39">
        <f>SUM(M16:Q16)</f>
        <v>38000</v>
      </c>
      <c r="M16" s="32"/>
      <c r="N16" s="32"/>
      <c r="O16" s="32"/>
      <c r="P16" s="32">
        <v>5000</v>
      </c>
      <c r="Q16" s="32">
        <v>33000</v>
      </c>
      <c r="R16" s="40"/>
    </row>
    <row r="17" spans="2:18" s="35" customFormat="1" ht="12" customHeight="1" x14ac:dyDescent="0.25">
      <c r="B17" s="227"/>
      <c r="C17" s="95"/>
      <c r="D17" s="203"/>
      <c r="E17" s="203"/>
      <c r="F17" s="302"/>
      <c r="G17" s="302"/>
      <c r="H17" s="303"/>
      <c r="I17" s="304"/>
      <c r="J17" s="39">
        <f t="shared" si="0"/>
        <v>0</v>
      </c>
      <c r="K17" s="95"/>
      <c r="L17" s="39">
        <f t="shared" ref="L17:L57" si="1">SUM(M17:Q17)</f>
        <v>0</v>
      </c>
      <c r="M17" s="32"/>
      <c r="N17" s="32"/>
      <c r="O17" s="32"/>
      <c r="P17" s="32"/>
      <c r="Q17" s="32"/>
      <c r="R17" s="40"/>
    </row>
    <row r="18" spans="2:18" s="35" customFormat="1" ht="12" customHeight="1" x14ac:dyDescent="0.25">
      <c r="B18" s="227"/>
      <c r="C18" s="95"/>
      <c r="D18" s="203"/>
      <c r="E18" s="203"/>
      <c r="F18" s="302"/>
      <c r="G18" s="302"/>
      <c r="H18" s="303"/>
      <c r="I18" s="304"/>
      <c r="J18" s="39">
        <f t="shared" si="0"/>
        <v>0</v>
      </c>
      <c r="K18" s="95"/>
      <c r="L18" s="39">
        <f t="shared" si="1"/>
        <v>0</v>
      </c>
      <c r="M18" s="32"/>
      <c r="N18" s="32"/>
      <c r="O18" s="32"/>
      <c r="P18" s="32"/>
      <c r="Q18" s="32"/>
      <c r="R18" s="40"/>
    </row>
    <row r="19" spans="2:18" s="35" customFormat="1" ht="12" customHeight="1" x14ac:dyDescent="0.25">
      <c r="B19" s="227"/>
      <c r="C19" s="95"/>
      <c r="D19" s="203"/>
      <c r="E19" s="203"/>
      <c r="F19" s="302"/>
      <c r="G19" s="302"/>
      <c r="H19" s="303"/>
      <c r="I19" s="304"/>
      <c r="J19" s="39">
        <f t="shared" si="0"/>
        <v>0</v>
      </c>
      <c r="K19" s="95"/>
      <c r="L19" s="39">
        <f t="shared" si="1"/>
        <v>0</v>
      </c>
      <c r="M19" s="32"/>
      <c r="N19" s="32"/>
      <c r="O19" s="32"/>
      <c r="P19" s="32"/>
      <c r="Q19" s="32"/>
      <c r="R19" s="40"/>
    </row>
    <row r="20" spans="2:18" s="35" customFormat="1" ht="12" customHeight="1" x14ac:dyDescent="0.25">
      <c r="B20" s="227"/>
      <c r="C20" s="95"/>
      <c r="D20" s="203"/>
      <c r="E20" s="203"/>
      <c r="F20" s="302"/>
      <c r="G20" s="302"/>
      <c r="H20" s="303"/>
      <c r="I20" s="304"/>
      <c r="J20" s="39">
        <f t="shared" si="0"/>
        <v>0</v>
      </c>
      <c r="K20" s="95"/>
      <c r="L20" s="39">
        <f t="shared" si="1"/>
        <v>0</v>
      </c>
      <c r="M20" s="32"/>
      <c r="N20" s="32"/>
      <c r="O20" s="32"/>
      <c r="P20" s="32"/>
      <c r="Q20" s="32"/>
      <c r="R20" s="40"/>
    </row>
    <row r="21" spans="2:18" s="35" customFormat="1" ht="12" customHeight="1" x14ac:dyDescent="0.25">
      <c r="B21" s="227"/>
      <c r="C21" s="95"/>
      <c r="D21" s="203"/>
      <c r="E21" s="203"/>
      <c r="F21" s="302"/>
      <c r="G21" s="302"/>
      <c r="H21" s="303"/>
      <c r="I21" s="304"/>
      <c r="J21" s="39">
        <f t="shared" si="0"/>
        <v>0</v>
      </c>
      <c r="K21" s="359"/>
      <c r="L21" s="39">
        <f t="shared" si="1"/>
        <v>0</v>
      </c>
      <c r="M21" s="32"/>
      <c r="N21" s="32"/>
      <c r="O21" s="32"/>
      <c r="P21" s="32"/>
      <c r="Q21" s="32"/>
      <c r="R21" s="40"/>
    </row>
    <row r="22" spans="2:18" s="35" customFormat="1" ht="12" customHeight="1" x14ac:dyDescent="0.25">
      <c r="B22" s="227"/>
      <c r="C22" s="95"/>
      <c r="D22" s="203"/>
      <c r="E22" s="203"/>
      <c r="F22" s="302"/>
      <c r="G22" s="302"/>
      <c r="H22" s="303"/>
      <c r="I22" s="304"/>
      <c r="J22" s="39">
        <f t="shared" si="0"/>
        <v>0</v>
      </c>
      <c r="K22" s="95"/>
      <c r="L22" s="39">
        <f t="shared" si="1"/>
        <v>0</v>
      </c>
      <c r="M22" s="32"/>
      <c r="N22" s="32"/>
      <c r="O22" s="32"/>
      <c r="P22" s="32"/>
      <c r="Q22" s="32"/>
      <c r="R22" s="40"/>
    </row>
    <row r="23" spans="2:18" s="35" customFormat="1" ht="12" customHeight="1" x14ac:dyDescent="0.25">
      <c r="B23" s="227"/>
      <c r="C23" s="95"/>
      <c r="D23" s="203"/>
      <c r="E23" s="203"/>
      <c r="F23" s="302"/>
      <c r="G23" s="302"/>
      <c r="H23" s="303"/>
      <c r="I23" s="304"/>
      <c r="J23" s="39">
        <f t="shared" si="0"/>
        <v>0</v>
      </c>
      <c r="K23" s="95"/>
      <c r="L23" s="39">
        <f t="shared" si="1"/>
        <v>0</v>
      </c>
      <c r="M23" s="32"/>
      <c r="N23" s="32"/>
      <c r="O23" s="32"/>
      <c r="P23" s="32"/>
      <c r="Q23" s="32"/>
      <c r="R23" s="40"/>
    </row>
    <row r="24" spans="2:18" s="35" customFormat="1" ht="12" customHeight="1" x14ac:dyDescent="0.25">
      <c r="B24" s="227"/>
      <c r="C24" s="95"/>
      <c r="D24" s="203"/>
      <c r="E24" s="203"/>
      <c r="F24" s="302"/>
      <c r="G24" s="302"/>
      <c r="H24" s="303"/>
      <c r="I24" s="304"/>
      <c r="J24" s="39">
        <f t="shared" si="0"/>
        <v>0</v>
      </c>
      <c r="K24" s="95"/>
      <c r="L24" s="39">
        <f t="shared" si="1"/>
        <v>0</v>
      </c>
      <c r="M24" s="32"/>
      <c r="N24" s="32"/>
      <c r="O24" s="32"/>
      <c r="P24" s="32"/>
      <c r="Q24" s="32"/>
      <c r="R24" s="40"/>
    </row>
    <row r="25" spans="2:18" s="35" customFormat="1" ht="12" customHeight="1" x14ac:dyDescent="0.25">
      <c r="B25" s="227"/>
      <c r="C25" s="95"/>
      <c r="D25" s="203"/>
      <c r="E25" s="203"/>
      <c r="F25" s="302"/>
      <c r="G25" s="302"/>
      <c r="H25" s="303"/>
      <c r="I25" s="304"/>
      <c r="J25" s="39">
        <f t="shared" si="0"/>
        <v>0</v>
      </c>
      <c r="K25" s="95"/>
      <c r="L25" s="39">
        <f t="shared" si="1"/>
        <v>0</v>
      </c>
      <c r="M25" s="32"/>
      <c r="N25" s="32"/>
      <c r="O25" s="32"/>
      <c r="P25" s="32"/>
      <c r="Q25" s="32"/>
      <c r="R25" s="40"/>
    </row>
    <row r="26" spans="2:18" s="35" customFormat="1" ht="12" customHeight="1" x14ac:dyDescent="0.25">
      <c r="B26" s="227"/>
      <c r="C26" s="95"/>
      <c r="D26" s="203"/>
      <c r="E26" s="203"/>
      <c r="F26" s="302"/>
      <c r="G26" s="302"/>
      <c r="H26" s="303"/>
      <c r="I26" s="304"/>
      <c r="J26" s="39">
        <f t="shared" si="0"/>
        <v>0</v>
      </c>
      <c r="K26" s="95"/>
      <c r="L26" s="39">
        <f t="shared" si="1"/>
        <v>0</v>
      </c>
      <c r="M26" s="32"/>
      <c r="N26" s="32"/>
      <c r="O26" s="32"/>
      <c r="P26" s="32"/>
      <c r="Q26" s="32"/>
      <c r="R26" s="40"/>
    </row>
    <row r="27" spans="2:18" s="35" customFormat="1" ht="12" customHeight="1" x14ac:dyDescent="0.25">
      <c r="B27" s="227"/>
      <c r="C27" s="95"/>
      <c r="D27" s="203"/>
      <c r="E27" s="203"/>
      <c r="F27" s="302"/>
      <c r="G27" s="302"/>
      <c r="H27" s="303"/>
      <c r="I27" s="304"/>
      <c r="J27" s="39">
        <f t="shared" si="0"/>
        <v>0</v>
      </c>
      <c r="K27" s="95"/>
      <c r="L27" s="39">
        <f t="shared" si="1"/>
        <v>0</v>
      </c>
      <c r="M27" s="32"/>
      <c r="N27" s="32"/>
      <c r="O27" s="32"/>
      <c r="P27" s="32"/>
      <c r="Q27" s="32"/>
      <c r="R27" s="40"/>
    </row>
    <row r="28" spans="2:18" s="35" customFormat="1" ht="12" customHeight="1" x14ac:dyDescent="0.25">
      <c r="B28" s="227"/>
      <c r="C28" s="95"/>
      <c r="D28" s="203"/>
      <c r="E28" s="203"/>
      <c r="F28" s="302"/>
      <c r="G28" s="302"/>
      <c r="H28" s="303"/>
      <c r="I28" s="304"/>
      <c r="J28" s="39">
        <f t="shared" si="0"/>
        <v>0</v>
      </c>
      <c r="K28" s="95"/>
      <c r="L28" s="39">
        <f t="shared" si="1"/>
        <v>0</v>
      </c>
      <c r="M28" s="32"/>
      <c r="N28" s="32"/>
      <c r="O28" s="32"/>
      <c r="P28" s="32"/>
      <c r="Q28" s="32"/>
      <c r="R28" s="40"/>
    </row>
    <row r="29" spans="2:18" s="35" customFormat="1" ht="12" customHeight="1" x14ac:dyDescent="0.25">
      <c r="B29" s="227"/>
      <c r="C29" s="95"/>
      <c r="D29" s="203"/>
      <c r="E29" s="203"/>
      <c r="F29" s="302"/>
      <c r="G29" s="302"/>
      <c r="H29" s="303"/>
      <c r="I29" s="304"/>
      <c r="J29" s="39">
        <f t="shared" si="0"/>
        <v>0</v>
      </c>
      <c r="K29" s="95"/>
      <c r="L29" s="39">
        <f t="shared" si="1"/>
        <v>0</v>
      </c>
      <c r="M29" s="32"/>
      <c r="N29" s="32"/>
      <c r="O29" s="32"/>
      <c r="P29" s="32"/>
      <c r="Q29" s="32"/>
      <c r="R29" s="40"/>
    </row>
    <row r="30" spans="2:18" s="35" customFormat="1" ht="12" customHeight="1" x14ac:dyDescent="0.25">
      <c r="B30" s="227"/>
      <c r="C30" s="95"/>
      <c r="D30" s="203"/>
      <c r="E30" s="203"/>
      <c r="F30" s="302"/>
      <c r="G30" s="302"/>
      <c r="H30" s="303"/>
      <c r="I30" s="304"/>
      <c r="J30" s="39">
        <f t="shared" si="0"/>
        <v>0</v>
      </c>
      <c r="K30" s="95"/>
      <c r="L30" s="39">
        <f t="shared" si="1"/>
        <v>0</v>
      </c>
      <c r="M30" s="32"/>
      <c r="N30" s="32"/>
      <c r="O30" s="32"/>
      <c r="P30" s="32"/>
      <c r="Q30" s="32"/>
      <c r="R30" s="40"/>
    </row>
    <row r="31" spans="2:18" s="35" customFormat="1" ht="12" customHeight="1" x14ac:dyDescent="0.25">
      <c r="B31" s="227"/>
      <c r="C31" s="95"/>
      <c r="D31" s="203"/>
      <c r="E31" s="203"/>
      <c r="F31" s="302"/>
      <c r="G31" s="302"/>
      <c r="H31" s="303"/>
      <c r="I31" s="304"/>
      <c r="J31" s="39">
        <f t="shared" si="0"/>
        <v>0</v>
      </c>
      <c r="K31" s="95"/>
      <c r="L31" s="39">
        <f t="shared" si="1"/>
        <v>0</v>
      </c>
      <c r="M31" s="32"/>
      <c r="N31" s="32"/>
      <c r="O31" s="32"/>
      <c r="P31" s="32"/>
      <c r="Q31" s="32"/>
      <c r="R31" s="40"/>
    </row>
    <row r="32" spans="2:18" s="35" customFormat="1" ht="12" customHeight="1" x14ac:dyDescent="0.25">
      <c r="B32" s="227"/>
      <c r="C32" s="95"/>
      <c r="D32" s="203"/>
      <c r="E32" s="203"/>
      <c r="F32" s="302"/>
      <c r="G32" s="302"/>
      <c r="H32" s="303"/>
      <c r="I32" s="304"/>
      <c r="J32" s="39">
        <f t="shared" si="0"/>
        <v>0</v>
      </c>
      <c r="K32" s="95"/>
      <c r="L32" s="39">
        <f t="shared" si="1"/>
        <v>0</v>
      </c>
      <c r="M32" s="32"/>
      <c r="N32" s="32"/>
      <c r="O32" s="32"/>
      <c r="P32" s="32"/>
      <c r="Q32" s="32"/>
      <c r="R32" s="40"/>
    </row>
    <row r="33" spans="2:18" s="35" customFormat="1" ht="12" customHeight="1" x14ac:dyDescent="0.25">
      <c r="B33" s="227"/>
      <c r="C33" s="95"/>
      <c r="D33" s="203"/>
      <c r="E33" s="203"/>
      <c r="F33" s="302"/>
      <c r="G33" s="302"/>
      <c r="H33" s="303"/>
      <c r="I33" s="304"/>
      <c r="J33" s="39">
        <f t="shared" si="0"/>
        <v>0</v>
      </c>
      <c r="K33" s="95"/>
      <c r="L33" s="39">
        <f t="shared" si="1"/>
        <v>0</v>
      </c>
      <c r="M33" s="32"/>
      <c r="N33" s="32"/>
      <c r="O33" s="32"/>
      <c r="P33" s="32"/>
      <c r="Q33" s="32"/>
      <c r="R33" s="40"/>
    </row>
    <row r="34" spans="2:18" s="35" customFormat="1" ht="12" customHeight="1" x14ac:dyDescent="0.25">
      <c r="B34" s="227"/>
      <c r="C34" s="95"/>
      <c r="D34" s="203"/>
      <c r="E34" s="203"/>
      <c r="F34" s="302"/>
      <c r="G34" s="302"/>
      <c r="H34" s="303"/>
      <c r="I34" s="304"/>
      <c r="J34" s="39">
        <f t="shared" si="0"/>
        <v>0</v>
      </c>
      <c r="K34" s="95"/>
      <c r="L34" s="39">
        <f t="shared" si="1"/>
        <v>0</v>
      </c>
      <c r="M34" s="32"/>
      <c r="N34" s="32"/>
      <c r="O34" s="32"/>
      <c r="P34" s="32"/>
      <c r="Q34" s="32"/>
      <c r="R34" s="40"/>
    </row>
    <row r="35" spans="2:18" s="35" customFormat="1" ht="12" customHeight="1" x14ac:dyDescent="0.25">
      <c r="B35" s="227"/>
      <c r="C35" s="95"/>
      <c r="D35" s="203"/>
      <c r="E35" s="203"/>
      <c r="F35" s="302"/>
      <c r="G35" s="302"/>
      <c r="H35" s="303"/>
      <c r="I35" s="304"/>
      <c r="J35" s="39">
        <f t="shared" si="0"/>
        <v>0</v>
      </c>
      <c r="K35" s="95"/>
      <c r="L35" s="39">
        <f t="shared" si="1"/>
        <v>0</v>
      </c>
      <c r="M35" s="32"/>
      <c r="N35" s="32"/>
      <c r="O35" s="32"/>
      <c r="P35" s="32"/>
      <c r="Q35" s="32"/>
      <c r="R35" s="40"/>
    </row>
    <row r="36" spans="2:18" s="35" customFormat="1" ht="12" customHeight="1" x14ac:dyDescent="0.25">
      <c r="B36" s="227"/>
      <c r="C36" s="95"/>
      <c r="D36" s="203"/>
      <c r="E36" s="203"/>
      <c r="F36" s="302"/>
      <c r="G36" s="302"/>
      <c r="H36" s="303"/>
      <c r="I36" s="304"/>
      <c r="J36" s="39">
        <f t="shared" si="0"/>
        <v>0</v>
      </c>
      <c r="K36" s="95"/>
      <c r="L36" s="39">
        <f t="shared" si="1"/>
        <v>0</v>
      </c>
      <c r="M36" s="32"/>
      <c r="N36" s="32"/>
      <c r="O36" s="32"/>
      <c r="P36" s="32"/>
      <c r="Q36" s="32"/>
      <c r="R36" s="40"/>
    </row>
    <row r="37" spans="2:18" s="35" customFormat="1" ht="12" customHeight="1" x14ac:dyDescent="0.25">
      <c r="B37" s="227"/>
      <c r="C37" s="95"/>
      <c r="D37" s="203"/>
      <c r="E37" s="203"/>
      <c r="F37" s="302"/>
      <c r="G37" s="302"/>
      <c r="H37" s="303"/>
      <c r="I37" s="304"/>
      <c r="J37" s="39">
        <f t="shared" si="0"/>
        <v>0</v>
      </c>
      <c r="K37" s="95"/>
      <c r="L37" s="39">
        <f t="shared" si="1"/>
        <v>0</v>
      </c>
      <c r="M37" s="32"/>
      <c r="N37" s="32"/>
      <c r="O37" s="32"/>
      <c r="P37" s="32"/>
      <c r="Q37" s="32"/>
      <c r="R37" s="40"/>
    </row>
    <row r="38" spans="2:18" s="35" customFormat="1" ht="12" customHeight="1" x14ac:dyDescent="0.25">
      <c r="B38" s="227"/>
      <c r="C38" s="95"/>
      <c r="D38" s="203"/>
      <c r="E38" s="203"/>
      <c r="F38" s="302"/>
      <c r="G38" s="302"/>
      <c r="H38" s="303"/>
      <c r="I38" s="304"/>
      <c r="J38" s="39">
        <f t="shared" si="0"/>
        <v>0</v>
      </c>
      <c r="K38" s="95"/>
      <c r="L38" s="39">
        <f t="shared" si="1"/>
        <v>0</v>
      </c>
      <c r="M38" s="32"/>
      <c r="N38" s="32"/>
      <c r="O38" s="32"/>
      <c r="P38" s="32"/>
      <c r="Q38" s="32"/>
      <c r="R38" s="40"/>
    </row>
    <row r="39" spans="2:18" s="35" customFormat="1" ht="12" customHeight="1" x14ac:dyDescent="0.25">
      <c r="B39" s="227"/>
      <c r="C39" s="95"/>
      <c r="D39" s="203"/>
      <c r="E39" s="203"/>
      <c r="F39" s="302"/>
      <c r="G39" s="302"/>
      <c r="H39" s="303"/>
      <c r="I39" s="304"/>
      <c r="J39" s="39">
        <f t="shared" si="0"/>
        <v>0</v>
      </c>
      <c r="K39" s="95"/>
      <c r="L39" s="39">
        <f t="shared" si="1"/>
        <v>0</v>
      </c>
      <c r="M39" s="32"/>
      <c r="N39" s="32"/>
      <c r="O39" s="32"/>
      <c r="P39" s="32"/>
      <c r="Q39" s="32"/>
      <c r="R39" s="40"/>
    </row>
    <row r="40" spans="2:18" s="35" customFormat="1" ht="12" customHeight="1" x14ac:dyDescent="0.25">
      <c r="B40" s="227"/>
      <c r="C40" s="95"/>
      <c r="D40" s="203"/>
      <c r="E40" s="203"/>
      <c r="F40" s="302"/>
      <c r="G40" s="302"/>
      <c r="H40" s="303"/>
      <c r="I40" s="304"/>
      <c r="J40" s="39">
        <f t="shared" si="0"/>
        <v>0</v>
      </c>
      <c r="K40" s="95"/>
      <c r="L40" s="39">
        <f t="shared" si="1"/>
        <v>0</v>
      </c>
      <c r="M40" s="32"/>
      <c r="N40" s="32"/>
      <c r="O40" s="32"/>
      <c r="P40" s="32"/>
      <c r="Q40" s="32"/>
      <c r="R40" s="40"/>
    </row>
    <row r="41" spans="2:18" s="35" customFormat="1" ht="12" customHeight="1" x14ac:dyDescent="0.25">
      <c r="B41" s="227"/>
      <c r="C41" s="95"/>
      <c r="D41" s="203"/>
      <c r="E41" s="203"/>
      <c r="F41" s="302"/>
      <c r="G41" s="302"/>
      <c r="H41" s="303"/>
      <c r="I41" s="304"/>
      <c r="J41" s="39">
        <f t="shared" si="0"/>
        <v>0</v>
      </c>
      <c r="K41" s="95"/>
      <c r="L41" s="39">
        <f t="shared" si="1"/>
        <v>0</v>
      </c>
      <c r="M41" s="32"/>
      <c r="N41" s="32"/>
      <c r="O41" s="32"/>
      <c r="P41" s="32"/>
      <c r="Q41" s="32"/>
      <c r="R41" s="40"/>
    </row>
    <row r="42" spans="2:18" s="35" customFormat="1" ht="12" customHeight="1" x14ac:dyDescent="0.25">
      <c r="B42" s="227"/>
      <c r="C42" s="95"/>
      <c r="D42" s="203"/>
      <c r="E42" s="203"/>
      <c r="F42" s="302"/>
      <c r="G42" s="302"/>
      <c r="H42" s="303"/>
      <c r="I42" s="304"/>
      <c r="J42" s="39">
        <f t="shared" si="0"/>
        <v>0</v>
      </c>
      <c r="K42" s="95"/>
      <c r="L42" s="39">
        <f t="shared" si="1"/>
        <v>0</v>
      </c>
      <c r="M42" s="32"/>
      <c r="N42" s="32"/>
      <c r="O42" s="32"/>
      <c r="P42" s="32"/>
      <c r="Q42" s="32"/>
      <c r="R42" s="40"/>
    </row>
    <row r="43" spans="2:18" s="35" customFormat="1" ht="12" customHeight="1" x14ac:dyDescent="0.25">
      <c r="B43" s="227"/>
      <c r="C43" s="95"/>
      <c r="D43" s="203"/>
      <c r="E43" s="203"/>
      <c r="F43" s="302"/>
      <c r="G43" s="302"/>
      <c r="H43" s="303"/>
      <c r="I43" s="304"/>
      <c r="J43" s="39">
        <f t="shared" si="0"/>
        <v>0</v>
      </c>
      <c r="K43" s="95"/>
      <c r="L43" s="39">
        <f t="shared" si="1"/>
        <v>0</v>
      </c>
      <c r="M43" s="32"/>
      <c r="N43" s="32"/>
      <c r="O43" s="32"/>
      <c r="P43" s="32"/>
      <c r="Q43" s="32"/>
      <c r="R43" s="40"/>
    </row>
    <row r="44" spans="2:18" s="35" customFormat="1" ht="12" customHeight="1" x14ac:dyDescent="0.25">
      <c r="B44" s="227"/>
      <c r="C44" s="95"/>
      <c r="D44" s="203"/>
      <c r="E44" s="203"/>
      <c r="F44" s="302"/>
      <c r="G44" s="302"/>
      <c r="H44" s="303"/>
      <c r="I44" s="304"/>
      <c r="J44" s="39">
        <f t="shared" si="0"/>
        <v>0</v>
      </c>
      <c r="K44" s="95"/>
      <c r="L44" s="39">
        <f t="shared" si="1"/>
        <v>0</v>
      </c>
      <c r="M44" s="32"/>
      <c r="N44" s="32"/>
      <c r="O44" s="32"/>
      <c r="P44" s="32"/>
      <c r="Q44" s="32"/>
      <c r="R44" s="40"/>
    </row>
    <row r="45" spans="2:18" s="35" customFormat="1" ht="12" customHeight="1" x14ac:dyDescent="0.25">
      <c r="B45" s="227"/>
      <c r="C45" s="95"/>
      <c r="D45" s="203"/>
      <c r="E45" s="203"/>
      <c r="F45" s="302"/>
      <c r="G45" s="302"/>
      <c r="H45" s="303"/>
      <c r="I45" s="304"/>
      <c r="J45" s="39">
        <f t="shared" si="0"/>
        <v>0</v>
      </c>
      <c r="K45" s="95"/>
      <c r="L45" s="39">
        <f t="shared" si="1"/>
        <v>0</v>
      </c>
      <c r="M45" s="32"/>
      <c r="N45" s="32"/>
      <c r="O45" s="32"/>
      <c r="P45" s="32"/>
      <c r="Q45" s="32"/>
      <c r="R45" s="40"/>
    </row>
    <row r="46" spans="2:18" s="35" customFormat="1" ht="12" customHeight="1" x14ac:dyDescent="0.25">
      <c r="B46" s="227"/>
      <c r="C46" s="95"/>
      <c r="D46" s="203"/>
      <c r="E46" s="203"/>
      <c r="F46" s="302"/>
      <c r="G46" s="302"/>
      <c r="H46" s="303"/>
      <c r="I46" s="304"/>
      <c r="J46" s="39">
        <f t="shared" si="0"/>
        <v>0</v>
      </c>
      <c r="K46" s="95"/>
      <c r="L46" s="39">
        <f t="shared" si="1"/>
        <v>0</v>
      </c>
      <c r="M46" s="32"/>
      <c r="N46" s="32"/>
      <c r="O46" s="32"/>
      <c r="P46" s="32"/>
      <c r="Q46" s="32"/>
      <c r="R46" s="40"/>
    </row>
    <row r="47" spans="2:18" s="35" customFormat="1" ht="12" customHeight="1" x14ac:dyDescent="0.25">
      <c r="B47" s="227"/>
      <c r="C47" s="95"/>
      <c r="D47" s="203"/>
      <c r="E47" s="203"/>
      <c r="F47" s="302"/>
      <c r="G47" s="302"/>
      <c r="H47" s="303"/>
      <c r="I47" s="304"/>
      <c r="J47" s="39">
        <f t="shared" si="0"/>
        <v>0</v>
      </c>
      <c r="K47" s="95"/>
      <c r="L47" s="39">
        <f t="shared" si="1"/>
        <v>0</v>
      </c>
      <c r="M47" s="32"/>
      <c r="N47" s="32"/>
      <c r="O47" s="32"/>
      <c r="P47" s="32"/>
      <c r="Q47" s="32"/>
      <c r="R47" s="40"/>
    </row>
    <row r="48" spans="2:18" s="35" customFormat="1" ht="12" customHeight="1" x14ac:dyDescent="0.25">
      <c r="B48" s="227"/>
      <c r="C48" s="95"/>
      <c r="D48" s="203"/>
      <c r="E48" s="203"/>
      <c r="F48" s="302"/>
      <c r="G48" s="302"/>
      <c r="H48" s="303"/>
      <c r="I48" s="304"/>
      <c r="J48" s="39">
        <f t="shared" si="0"/>
        <v>0</v>
      </c>
      <c r="K48" s="95"/>
      <c r="L48" s="39">
        <f t="shared" si="1"/>
        <v>0</v>
      </c>
      <c r="M48" s="32"/>
      <c r="N48" s="32"/>
      <c r="O48" s="32"/>
      <c r="P48" s="32"/>
      <c r="Q48" s="32"/>
      <c r="R48" s="40"/>
    </row>
    <row r="49" spans="2:18" s="35" customFormat="1" ht="12" customHeight="1" x14ac:dyDescent="0.25">
      <c r="B49" s="227"/>
      <c r="C49" s="95"/>
      <c r="D49" s="203"/>
      <c r="E49" s="203"/>
      <c r="F49" s="302"/>
      <c r="G49" s="302"/>
      <c r="H49" s="303"/>
      <c r="I49" s="304"/>
      <c r="J49" s="39">
        <f t="shared" si="0"/>
        <v>0</v>
      </c>
      <c r="K49" s="95"/>
      <c r="L49" s="39">
        <f t="shared" si="1"/>
        <v>0</v>
      </c>
      <c r="M49" s="32"/>
      <c r="N49" s="32"/>
      <c r="O49" s="32"/>
      <c r="P49" s="32"/>
      <c r="Q49" s="32"/>
      <c r="R49" s="40"/>
    </row>
    <row r="50" spans="2:18" s="35" customFormat="1" ht="12" customHeight="1" x14ac:dyDescent="0.25">
      <c r="B50" s="227"/>
      <c r="C50" s="95"/>
      <c r="D50" s="203"/>
      <c r="E50" s="203"/>
      <c r="F50" s="302"/>
      <c r="G50" s="302"/>
      <c r="H50" s="303"/>
      <c r="I50" s="304"/>
      <c r="J50" s="39">
        <f t="shared" si="0"/>
        <v>0</v>
      </c>
      <c r="K50" s="95"/>
      <c r="L50" s="39">
        <f t="shared" si="1"/>
        <v>0</v>
      </c>
      <c r="M50" s="32"/>
      <c r="N50" s="32"/>
      <c r="O50" s="32"/>
      <c r="P50" s="32"/>
      <c r="Q50" s="32"/>
      <c r="R50" s="40"/>
    </row>
    <row r="51" spans="2:18" s="35" customFormat="1" ht="12" customHeight="1" x14ac:dyDescent="0.25">
      <c r="B51" s="227"/>
      <c r="C51" s="95"/>
      <c r="D51" s="203"/>
      <c r="E51" s="203"/>
      <c r="F51" s="302"/>
      <c r="G51" s="302"/>
      <c r="H51" s="303"/>
      <c r="I51" s="304"/>
      <c r="J51" s="39">
        <f t="shared" si="0"/>
        <v>0</v>
      </c>
      <c r="K51" s="95"/>
      <c r="L51" s="39">
        <f t="shared" si="1"/>
        <v>0</v>
      </c>
      <c r="M51" s="32"/>
      <c r="N51" s="32"/>
      <c r="O51" s="32"/>
      <c r="P51" s="32"/>
      <c r="Q51" s="32"/>
      <c r="R51" s="40"/>
    </row>
    <row r="52" spans="2:18" s="35" customFormat="1" ht="12" customHeight="1" x14ac:dyDescent="0.25">
      <c r="B52" s="227"/>
      <c r="C52" s="95"/>
      <c r="D52" s="203"/>
      <c r="E52" s="203"/>
      <c r="F52" s="302"/>
      <c r="G52" s="302"/>
      <c r="H52" s="303"/>
      <c r="I52" s="304"/>
      <c r="J52" s="39">
        <f t="shared" si="0"/>
        <v>0</v>
      </c>
      <c r="K52" s="95"/>
      <c r="L52" s="39">
        <f t="shared" si="1"/>
        <v>0</v>
      </c>
      <c r="M52" s="32"/>
      <c r="N52" s="32"/>
      <c r="O52" s="32"/>
      <c r="P52" s="32"/>
      <c r="Q52" s="32"/>
      <c r="R52" s="40"/>
    </row>
    <row r="53" spans="2:18" s="35" customFormat="1" ht="12" customHeight="1" x14ac:dyDescent="0.25">
      <c r="B53" s="227"/>
      <c r="C53" s="95"/>
      <c r="D53" s="203"/>
      <c r="E53" s="203"/>
      <c r="F53" s="302"/>
      <c r="G53" s="302"/>
      <c r="H53" s="303"/>
      <c r="I53" s="304"/>
      <c r="J53" s="39">
        <f t="shared" si="0"/>
        <v>0</v>
      </c>
      <c r="K53" s="95"/>
      <c r="L53" s="39">
        <f t="shared" si="1"/>
        <v>0</v>
      </c>
      <c r="M53" s="32"/>
      <c r="N53" s="32"/>
      <c r="O53" s="32"/>
      <c r="P53" s="32"/>
      <c r="Q53" s="32"/>
      <c r="R53" s="40"/>
    </row>
    <row r="54" spans="2:18" s="35" customFormat="1" ht="12" customHeight="1" x14ac:dyDescent="0.25">
      <c r="B54" s="227"/>
      <c r="C54" s="95"/>
      <c r="D54" s="203"/>
      <c r="E54" s="203"/>
      <c r="F54" s="302"/>
      <c r="G54" s="302"/>
      <c r="H54" s="303"/>
      <c r="I54" s="304"/>
      <c r="J54" s="39">
        <f t="shared" si="0"/>
        <v>0</v>
      </c>
      <c r="K54" s="95"/>
      <c r="L54" s="39">
        <f t="shared" si="1"/>
        <v>0</v>
      </c>
      <c r="M54" s="32"/>
      <c r="N54" s="32"/>
      <c r="O54" s="32"/>
      <c r="P54" s="32"/>
      <c r="Q54" s="32"/>
      <c r="R54" s="40"/>
    </row>
    <row r="55" spans="2:18" s="35" customFormat="1" ht="12" customHeight="1" x14ac:dyDescent="0.25">
      <c r="B55" s="227"/>
      <c r="C55" s="95"/>
      <c r="D55" s="203"/>
      <c r="E55" s="203"/>
      <c r="F55" s="302"/>
      <c r="G55" s="302"/>
      <c r="H55" s="303"/>
      <c r="I55" s="304"/>
      <c r="J55" s="39">
        <f t="shared" si="0"/>
        <v>0</v>
      </c>
      <c r="K55" s="95"/>
      <c r="L55" s="39">
        <f t="shared" si="1"/>
        <v>0</v>
      </c>
      <c r="M55" s="32"/>
      <c r="N55" s="32"/>
      <c r="O55" s="32"/>
      <c r="P55" s="32"/>
      <c r="Q55" s="32"/>
      <c r="R55" s="40"/>
    </row>
    <row r="56" spans="2:18" s="35" customFormat="1" ht="12" customHeight="1" x14ac:dyDescent="0.25">
      <c r="B56" s="227"/>
      <c r="C56" s="95"/>
      <c r="D56" s="203"/>
      <c r="E56" s="203"/>
      <c r="F56" s="302"/>
      <c r="G56" s="302"/>
      <c r="H56" s="303"/>
      <c r="I56" s="304"/>
      <c r="J56" s="39">
        <f t="shared" si="0"/>
        <v>0</v>
      </c>
      <c r="K56" s="95"/>
      <c r="L56" s="39">
        <f t="shared" si="1"/>
        <v>0</v>
      </c>
      <c r="M56" s="32"/>
      <c r="N56" s="32"/>
      <c r="O56" s="32"/>
      <c r="P56" s="32"/>
      <c r="Q56" s="32"/>
      <c r="R56" s="40"/>
    </row>
    <row r="57" spans="2:18" s="35" customFormat="1" ht="12" customHeight="1" x14ac:dyDescent="0.25">
      <c r="B57" s="227"/>
      <c r="C57" s="95"/>
      <c r="D57" s="203"/>
      <c r="E57" s="203"/>
      <c r="F57" s="302"/>
      <c r="G57" s="302"/>
      <c r="H57" s="303"/>
      <c r="I57" s="304"/>
      <c r="J57" s="39">
        <f t="shared" si="0"/>
        <v>0</v>
      </c>
      <c r="K57" s="95"/>
      <c r="L57" s="39">
        <f t="shared" si="1"/>
        <v>0</v>
      </c>
      <c r="M57" s="32"/>
      <c r="N57" s="32"/>
      <c r="O57" s="32"/>
      <c r="P57" s="32"/>
      <c r="Q57" s="32"/>
      <c r="R57" s="40"/>
    </row>
    <row r="58" spans="2:18" s="35" customFormat="1" x14ac:dyDescent="0.25">
      <c r="B58" s="27"/>
      <c r="C58" s="95"/>
      <c r="D58" s="27"/>
      <c r="E58" s="27"/>
      <c r="F58" s="28"/>
      <c r="G58" s="28"/>
      <c r="H58" s="41"/>
      <c r="I58" s="30"/>
      <c r="J58" s="39">
        <f>H58*I58</f>
        <v>0</v>
      </c>
      <c r="K58" s="95"/>
      <c r="L58" s="39">
        <f>SUM(M58:Q58)</f>
        <v>0</v>
      </c>
      <c r="M58" s="32"/>
      <c r="N58" s="33"/>
      <c r="O58" s="33"/>
      <c r="P58" s="33"/>
      <c r="Q58" s="33"/>
      <c r="R58" s="40"/>
    </row>
    <row r="59" spans="2:18" s="35" customFormat="1" ht="12.75" thickBot="1" x14ac:dyDescent="0.3">
      <c r="B59" s="27"/>
      <c r="C59" s="95"/>
      <c r="D59" s="27"/>
      <c r="E59" s="27"/>
      <c r="F59" s="28"/>
      <c r="G59" s="28"/>
      <c r="H59" s="41"/>
      <c r="I59" s="30"/>
      <c r="J59" s="39">
        <f t="shared" si="0"/>
        <v>0</v>
      </c>
      <c r="K59" s="95"/>
      <c r="L59" s="39">
        <f t="shared" ref="L59:L94" si="2">SUM(M59:Q59)</f>
        <v>0</v>
      </c>
      <c r="M59" s="32"/>
      <c r="N59" s="33"/>
      <c r="O59" s="33"/>
      <c r="P59" s="33"/>
      <c r="Q59" s="33"/>
      <c r="R59" s="40"/>
    </row>
    <row r="60" spans="2:18" s="35" customFormat="1" ht="12.75" hidden="1" thickBot="1" x14ac:dyDescent="0.3">
      <c r="B60" s="27"/>
      <c r="C60" s="95"/>
      <c r="D60" s="27"/>
      <c r="E60" s="27"/>
      <c r="F60" s="28"/>
      <c r="G60" s="28"/>
      <c r="H60" s="41"/>
      <c r="I60" s="30"/>
      <c r="J60" s="39">
        <f t="shared" si="0"/>
        <v>0</v>
      </c>
      <c r="K60" s="95"/>
      <c r="L60" s="39">
        <f t="shared" si="2"/>
        <v>0</v>
      </c>
      <c r="M60" s="32"/>
      <c r="N60" s="33"/>
      <c r="O60" s="33"/>
      <c r="P60" s="33"/>
      <c r="Q60" s="33"/>
      <c r="R60" s="40"/>
    </row>
    <row r="61" spans="2:18" s="35" customFormat="1" ht="12.75" hidden="1" thickBot="1" x14ac:dyDescent="0.3">
      <c r="B61" s="27"/>
      <c r="C61" s="95"/>
      <c r="D61" s="27"/>
      <c r="E61" s="27"/>
      <c r="F61" s="28"/>
      <c r="G61" s="28"/>
      <c r="H61" s="41"/>
      <c r="I61" s="30"/>
      <c r="J61" s="39">
        <f t="shared" si="0"/>
        <v>0</v>
      </c>
      <c r="K61" s="95"/>
      <c r="L61" s="39">
        <f t="shared" si="2"/>
        <v>0</v>
      </c>
      <c r="M61" s="32"/>
      <c r="N61" s="33"/>
      <c r="O61" s="33"/>
      <c r="P61" s="33"/>
      <c r="Q61" s="33"/>
      <c r="R61" s="40"/>
    </row>
    <row r="62" spans="2:18" s="35" customFormat="1" ht="12.75" hidden="1" thickBot="1" x14ac:dyDescent="0.3">
      <c r="B62" s="27"/>
      <c r="C62" s="95"/>
      <c r="D62" s="27"/>
      <c r="E62" s="27"/>
      <c r="F62" s="28"/>
      <c r="G62" s="28"/>
      <c r="H62" s="41"/>
      <c r="I62" s="30"/>
      <c r="J62" s="39">
        <f t="shared" si="0"/>
        <v>0</v>
      </c>
      <c r="K62" s="95"/>
      <c r="L62" s="39">
        <f t="shared" si="2"/>
        <v>0</v>
      </c>
      <c r="M62" s="32"/>
      <c r="N62" s="33"/>
      <c r="O62" s="33"/>
      <c r="P62" s="33"/>
      <c r="Q62" s="33"/>
      <c r="R62" s="40"/>
    </row>
    <row r="63" spans="2:18" s="35" customFormat="1" ht="12.75" hidden="1" thickBot="1" x14ac:dyDescent="0.3">
      <c r="B63" s="27"/>
      <c r="C63" s="95"/>
      <c r="D63" s="27"/>
      <c r="E63" s="27"/>
      <c r="F63" s="28"/>
      <c r="G63" s="28"/>
      <c r="H63" s="41"/>
      <c r="I63" s="30"/>
      <c r="J63" s="39">
        <f t="shared" si="0"/>
        <v>0</v>
      </c>
      <c r="K63" s="95"/>
      <c r="L63" s="39">
        <f t="shared" si="2"/>
        <v>0</v>
      </c>
      <c r="M63" s="32"/>
      <c r="N63" s="33"/>
      <c r="O63" s="33"/>
      <c r="P63" s="33"/>
      <c r="Q63" s="33"/>
      <c r="R63" s="40"/>
    </row>
    <row r="64" spans="2:18" s="35" customFormat="1" ht="12.75" hidden="1" thickBot="1" x14ac:dyDescent="0.3">
      <c r="B64" s="27"/>
      <c r="C64" s="95"/>
      <c r="D64" s="27"/>
      <c r="E64" s="27"/>
      <c r="F64" s="28"/>
      <c r="G64" s="28"/>
      <c r="H64" s="41"/>
      <c r="I64" s="30"/>
      <c r="J64" s="39">
        <f t="shared" si="0"/>
        <v>0</v>
      </c>
      <c r="K64" s="95"/>
      <c r="L64" s="39">
        <f t="shared" si="2"/>
        <v>0</v>
      </c>
      <c r="M64" s="32"/>
      <c r="N64" s="33"/>
      <c r="O64" s="33"/>
      <c r="P64" s="33"/>
      <c r="Q64" s="33"/>
      <c r="R64" s="40"/>
    </row>
    <row r="65" spans="2:18" s="35" customFormat="1" ht="12.75" hidden="1" thickBot="1" x14ac:dyDescent="0.3">
      <c r="B65" s="26"/>
      <c r="C65" s="95"/>
      <c r="D65" s="26"/>
      <c r="E65" s="42"/>
      <c r="F65" s="28"/>
      <c r="G65" s="28"/>
      <c r="H65" s="41"/>
      <c r="I65" s="30"/>
      <c r="J65" s="39">
        <f t="shared" si="0"/>
        <v>0</v>
      </c>
      <c r="K65" s="95"/>
      <c r="L65" s="39">
        <f t="shared" si="2"/>
        <v>0</v>
      </c>
      <c r="M65" s="32"/>
      <c r="N65" s="33"/>
      <c r="O65" s="33"/>
      <c r="P65" s="33"/>
      <c r="Q65" s="33"/>
      <c r="R65" s="40"/>
    </row>
    <row r="66" spans="2:18" s="35" customFormat="1" ht="12.75" hidden="1" thickBot="1" x14ac:dyDescent="0.3">
      <c r="B66" s="26"/>
      <c r="C66" s="95"/>
      <c r="D66" s="26"/>
      <c r="E66" s="27"/>
      <c r="F66" s="28"/>
      <c r="G66" s="28"/>
      <c r="H66" s="41"/>
      <c r="I66" s="30"/>
      <c r="J66" s="39">
        <f t="shared" si="0"/>
        <v>0</v>
      </c>
      <c r="K66" s="95"/>
      <c r="L66" s="39">
        <f t="shared" si="2"/>
        <v>0</v>
      </c>
      <c r="M66" s="32"/>
      <c r="N66" s="33"/>
      <c r="O66" s="33"/>
      <c r="P66" s="33"/>
      <c r="Q66" s="33"/>
      <c r="R66" s="40"/>
    </row>
    <row r="67" spans="2:18" s="35" customFormat="1" ht="12.75" hidden="1" thickBot="1" x14ac:dyDescent="0.3">
      <c r="B67" s="26"/>
      <c r="C67" s="95"/>
      <c r="D67" s="26"/>
      <c r="E67" s="27"/>
      <c r="F67" s="28"/>
      <c r="G67" s="28"/>
      <c r="H67" s="41"/>
      <c r="I67" s="30"/>
      <c r="J67" s="39">
        <f t="shared" si="0"/>
        <v>0</v>
      </c>
      <c r="K67" s="95"/>
      <c r="L67" s="39">
        <f t="shared" si="2"/>
        <v>0</v>
      </c>
      <c r="M67" s="32"/>
      <c r="N67" s="33"/>
      <c r="O67" s="33"/>
      <c r="P67" s="33"/>
      <c r="Q67" s="33"/>
      <c r="R67" s="40"/>
    </row>
    <row r="68" spans="2:18" s="35" customFormat="1" ht="12.75" hidden="1" thickBot="1" x14ac:dyDescent="0.3">
      <c r="B68" s="26"/>
      <c r="C68" s="95"/>
      <c r="D68" s="26"/>
      <c r="E68" s="27"/>
      <c r="F68" s="28"/>
      <c r="G68" s="28"/>
      <c r="H68" s="41"/>
      <c r="I68" s="30"/>
      <c r="J68" s="39">
        <f>H68*I68</f>
        <v>0</v>
      </c>
      <c r="K68" s="95"/>
      <c r="L68" s="39">
        <f t="shared" si="2"/>
        <v>0</v>
      </c>
      <c r="M68" s="32"/>
      <c r="N68" s="33"/>
      <c r="O68" s="33"/>
      <c r="P68" s="33"/>
      <c r="Q68" s="33"/>
      <c r="R68" s="40"/>
    </row>
    <row r="69" spans="2:18" s="35" customFormat="1" ht="12.75" hidden="1" thickBot="1" x14ac:dyDescent="0.3">
      <c r="B69" s="26"/>
      <c r="C69" s="95"/>
      <c r="D69" s="26"/>
      <c r="E69" s="27"/>
      <c r="F69" s="28"/>
      <c r="G69" s="28"/>
      <c r="H69" s="41"/>
      <c r="I69" s="30"/>
      <c r="J69" s="39">
        <f t="shared" si="0"/>
        <v>0</v>
      </c>
      <c r="K69" s="95"/>
      <c r="L69" s="39">
        <f t="shared" si="2"/>
        <v>0</v>
      </c>
      <c r="M69" s="32"/>
      <c r="N69" s="33"/>
      <c r="O69" s="33"/>
      <c r="P69" s="33"/>
      <c r="Q69" s="33"/>
      <c r="R69" s="40"/>
    </row>
    <row r="70" spans="2:18" s="35" customFormat="1" ht="12.75" hidden="1" thickBot="1" x14ac:dyDescent="0.3">
      <c r="B70" s="26"/>
      <c r="C70" s="95"/>
      <c r="D70" s="26"/>
      <c r="E70" s="27"/>
      <c r="F70" s="28"/>
      <c r="G70" s="28"/>
      <c r="H70" s="41"/>
      <c r="I70" s="30"/>
      <c r="J70" s="39">
        <f t="shared" si="0"/>
        <v>0</v>
      </c>
      <c r="K70" s="95"/>
      <c r="L70" s="39">
        <f t="shared" si="2"/>
        <v>0</v>
      </c>
      <c r="M70" s="32"/>
      <c r="N70" s="33"/>
      <c r="O70" s="33"/>
      <c r="P70" s="33"/>
      <c r="Q70" s="33"/>
      <c r="R70" s="40"/>
    </row>
    <row r="71" spans="2:18" s="35" customFormat="1" ht="12.75" hidden="1" thickBot="1" x14ac:dyDescent="0.3">
      <c r="B71" s="26"/>
      <c r="C71" s="95"/>
      <c r="D71" s="26"/>
      <c r="E71" s="27"/>
      <c r="F71" s="28"/>
      <c r="G71" s="28"/>
      <c r="H71" s="41"/>
      <c r="I71" s="30"/>
      <c r="J71" s="39">
        <f t="shared" si="0"/>
        <v>0</v>
      </c>
      <c r="K71" s="95"/>
      <c r="L71" s="39">
        <f t="shared" si="2"/>
        <v>0</v>
      </c>
      <c r="M71" s="32"/>
      <c r="N71" s="33"/>
      <c r="O71" s="33"/>
      <c r="P71" s="33"/>
      <c r="Q71" s="33"/>
      <c r="R71" s="40"/>
    </row>
    <row r="72" spans="2:18" s="35" customFormat="1" ht="12.75" hidden="1" thickBot="1" x14ac:dyDescent="0.3">
      <c r="B72" s="26"/>
      <c r="C72" s="95"/>
      <c r="D72" s="26"/>
      <c r="E72" s="27"/>
      <c r="F72" s="28"/>
      <c r="G72" s="28"/>
      <c r="H72" s="41"/>
      <c r="I72" s="30"/>
      <c r="J72" s="39">
        <f t="shared" si="0"/>
        <v>0</v>
      </c>
      <c r="K72" s="95"/>
      <c r="L72" s="39">
        <f t="shared" si="2"/>
        <v>0</v>
      </c>
      <c r="M72" s="32"/>
      <c r="N72" s="33"/>
      <c r="O72" s="33"/>
      <c r="P72" s="33"/>
      <c r="Q72" s="33"/>
      <c r="R72" s="40"/>
    </row>
    <row r="73" spans="2:18" s="35" customFormat="1" ht="12.75" hidden="1" thickBot="1" x14ac:dyDescent="0.3">
      <c r="B73" s="26"/>
      <c r="C73" s="95"/>
      <c r="D73" s="26"/>
      <c r="E73" s="27"/>
      <c r="F73" s="28"/>
      <c r="G73" s="28"/>
      <c r="H73" s="41"/>
      <c r="I73" s="30"/>
      <c r="J73" s="39">
        <f t="shared" si="0"/>
        <v>0</v>
      </c>
      <c r="K73" s="95"/>
      <c r="L73" s="39">
        <f t="shared" si="2"/>
        <v>0</v>
      </c>
      <c r="M73" s="32"/>
      <c r="N73" s="194"/>
      <c r="O73" s="195"/>
      <c r="P73" s="195"/>
      <c r="Q73" s="195"/>
      <c r="R73" s="40"/>
    </row>
    <row r="74" spans="2:18" s="35" customFormat="1" ht="12.75" hidden="1" thickBot="1" x14ac:dyDescent="0.3">
      <c r="B74" s="26"/>
      <c r="C74" s="95"/>
      <c r="D74" s="26"/>
      <c r="E74" s="27"/>
      <c r="F74" s="28"/>
      <c r="G74" s="28"/>
      <c r="H74" s="41"/>
      <c r="I74" s="30"/>
      <c r="J74" s="39">
        <f t="shared" si="0"/>
        <v>0</v>
      </c>
      <c r="K74" s="95"/>
      <c r="L74" s="39">
        <f t="shared" si="2"/>
        <v>0</v>
      </c>
      <c r="M74" s="32"/>
      <c r="N74" s="196"/>
      <c r="O74" s="197"/>
      <c r="P74" s="197"/>
      <c r="Q74" s="197"/>
      <c r="R74" s="40"/>
    </row>
    <row r="75" spans="2:18" s="35" customFormat="1" ht="12.75" hidden="1" thickBot="1" x14ac:dyDescent="0.3">
      <c r="B75" s="26"/>
      <c r="C75" s="95"/>
      <c r="D75" s="26"/>
      <c r="E75" s="27"/>
      <c r="F75" s="28"/>
      <c r="G75" s="28"/>
      <c r="H75" s="41"/>
      <c r="I75" s="30"/>
      <c r="J75" s="39">
        <f t="shared" si="0"/>
        <v>0</v>
      </c>
      <c r="K75" s="95"/>
      <c r="L75" s="39">
        <f t="shared" si="2"/>
        <v>0</v>
      </c>
      <c r="M75" s="32"/>
      <c r="N75" s="196"/>
      <c r="O75" s="197"/>
      <c r="P75" s="197"/>
      <c r="Q75" s="197"/>
      <c r="R75" s="40"/>
    </row>
    <row r="76" spans="2:18" s="35" customFormat="1" ht="12.75" hidden="1" thickBot="1" x14ac:dyDescent="0.3">
      <c r="B76" s="26"/>
      <c r="C76" s="95"/>
      <c r="D76" s="26"/>
      <c r="E76" s="27"/>
      <c r="F76" s="28"/>
      <c r="G76" s="28"/>
      <c r="H76" s="41"/>
      <c r="I76" s="30"/>
      <c r="J76" s="39">
        <f t="shared" si="0"/>
        <v>0</v>
      </c>
      <c r="K76" s="95"/>
      <c r="L76" s="39">
        <f t="shared" si="2"/>
        <v>0</v>
      </c>
      <c r="M76" s="32"/>
      <c r="N76" s="196"/>
      <c r="O76" s="197"/>
      <c r="P76" s="197"/>
      <c r="Q76" s="197"/>
      <c r="R76" s="40"/>
    </row>
    <row r="77" spans="2:18" s="35" customFormat="1" ht="12.75" hidden="1" thickBot="1" x14ac:dyDescent="0.3">
      <c r="B77" s="26"/>
      <c r="C77" s="95"/>
      <c r="D77" s="26"/>
      <c r="E77" s="27"/>
      <c r="F77" s="28"/>
      <c r="G77" s="28"/>
      <c r="H77" s="41"/>
      <c r="I77" s="30"/>
      <c r="J77" s="39">
        <f t="shared" si="0"/>
        <v>0</v>
      </c>
      <c r="K77" s="95"/>
      <c r="L77" s="39">
        <f t="shared" si="2"/>
        <v>0</v>
      </c>
      <c r="M77" s="32"/>
      <c r="N77" s="33"/>
      <c r="O77" s="33"/>
      <c r="P77" s="33"/>
      <c r="Q77" s="33"/>
      <c r="R77" s="40"/>
    </row>
    <row r="78" spans="2:18" s="35" customFormat="1" ht="12.75" hidden="1" thickBot="1" x14ac:dyDescent="0.3">
      <c r="B78" s="26"/>
      <c r="C78" s="95"/>
      <c r="D78" s="26"/>
      <c r="E78" s="27"/>
      <c r="F78" s="28"/>
      <c r="G78" s="28"/>
      <c r="H78" s="41"/>
      <c r="I78" s="30"/>
      <c r="J78" s="39">
        <f t="shared" si="0"/>
        <v>0</v>
      </c>
      <c r="K78" s="95"/>
      <c r="L78" s="39">
        <f t="shared" si="2"/>
        <v>0</v>
      </c>
      <c r="M78" s="32"/>
      <c r="N78" s="33"/>
      <c r="O78" s="33"/>
      <c r="P78" s="33"/>
      <c r="Q78" s="33"/>
      <c r="R78" s="40"/>
    </row>
    <row r="79" spans="2:18" s="35" customFormat="1" ht="12.75" hidden="1" thickBot="1" x14ac:dyDescent="0.3">
      <c r="B79" s="26"/>
      <c r="C79" s="95"/>
      <c r="D79" s="26"/>
      <c r="E79" s="27"/>
      <c r="F79" s="28"/>
      <c r="G79" s="28"/>
      <c r="H79" s="41"/>
      <c r="I79" s="30"/>
      <c r="J79" s="39">
        <f t="shared" si="0"/>
        <v>0</v>
      </c>
      <c r="K79" s="95"/>
      <c r="L79" s="39">
        <f t="shared" si="2"/>
        <v>0</v>
      </c>
      <c r="M79" s="32"/>
      <c r="N79" s="33"/>
      <c r="O79" s="33"/>
      <c r="P79" s="33"/>
      <c r="Q79" s="33"/>
      <c r="R79" s="40"/>
    </row>
    <row r="80" spans="2:18" s="35" customFormat="1" ht="12.75" hidden="1" thickBot="1" x14ac:dyDescent="0.3">
      <c r="B80" s="26"/>
      <c r="C80" s="95"/>
      <c r="D80" s="26"/>
      <c r="E80" s="27"/>
      <c r="F80" s="28"/>
      <c r="G80" s="28"/>
      <c r="H80" s="41"/>
      <c r="I80" s="30"/>
      <c r="J80" s="39">
        <f t="shared" si="0"/>
        <v>0</v>
      </c>
      <c r="K80" s="95"/>
      <c r="L80" s="39">
        <f t="shared" si="2"/>
        <v>0</v>
      </c>
      <c r="M80" s="32"/>
      <c r="N80" s="33"/>
      <c r="O80" s="33"/>
      <c r="P80" s="33"/>
      <c r="Q80" s="33"/>
      <c r="R80" s="40"/>
    </row>
    <row r="81" spans="2:18" s="35" customFormat="1" ht="12.75" hidden="1" thickBot="1" x14ac:dyDescent="0.3">
      <c r="B81" s="26"/>
      <c r="C81" s="95"/>
      <c r="D81" s="26"/>
      <c r="E81" s="27"/>
      <c r="F81" s="28"/>
      <c r="G81" s="28"/>
      <c r="H81" s="41"/>
      <c r="I81" s="30"/>
      <c r="J81" s="39">
        <f>H81*I81</f>
        <v>0</v>
      </c>
      <c r="K81" s="95"/>
      <c r="L81" s="39">
        <f t="shared" si="2"/>
        <v>0</v>
      </c>
      <c r="M81" s="32"/>
      <c r="N81" s="33"/>
      <c r="O81" s="33"/>
      <c r="P81" s="33"/>
      <c r="Q81" s="33"/>
      <c r="R81" s="40"/>
    </row>
    <row r="82" spans="2:18" s="35" customFormat="1" ht="12.75" hidden="1" thickBot="1" x14ac:dyDescent="0.3">
      <c r="B82" s="26"/>
      <c r="C82" s="95"/>
      <c r="D82" s="26"/>
      <c r="E82" s="27"/>
      <c r="F82" s="28"/>
      <c r="G82" s="28"/>
      <c r="H82" s="41"/>
      <c r="I82" s="30"/>
      <c r="J82" s="39">
        <f t="shared" si="0"/>
        <v>0</v>
      </c>
      <c r="K82" s="95"/>
      <c r="L82" s="39">
        <f t="shared" si="2"/>
        <v>0</v>
      </c>
      <c r="M82" s="32"/>
      <c r="N82" s="33"/>
      <c r="O82" s="33"/>
      <c r="P82" s="33"/>
      <c r="Q82" s="33"/>
      <c r="R82" s="40"/>
    </row>
    <row r="83" spans="2:18" s="35" customFormat="1" ht="12.75" hidden="1" thickBot="1" x14ac:dyDescent="0.3">
      <c r="B83" s="26"/>
      <c r="C83" s="95"/>
      <c r="D83" s="26"/>
      <c r="E83" s="27"/>
      <c r="F83" s="28"/>
      <c r="G83" s="28"/>
      <c r="H83" s="41"/>
      <c r="I83" s="30"/>
      <c r="J83" s="39">
        <f t="shared" si="0"/>
        <v>0</v>
      </c>
      <c r="K83" s="95"/>
      <c r="L83" s="39">
        <f t="shared" si="2"/>
        <v>0</v>
      </c>
      <c r="M83" s="32"/>
      <c r="N83" s="33"/>
      <c r="O83" s="33"/>
      <c r="P83" s="33"/>
      <c r="Q83" s="33"/>
      <c r="R83" s="40"/>
    </row>
    <row r="84" spans="2:18" s="35" customFormat="1" ht="12.75" hidden="1" thickBot="1" x14ac:dyDescent="0.3">
      <c r="B84" s="26"/>
      <c r="C84" s="95"/>
      <c r="D84" s="26"/>
      <c r="E84" s="27"/>
      <c r="F84" s="28"/>
      <c r="G84" s="28"/>
      <c r="H84" s="41"/>
      <c r="I84" s="30"/>
      <c r="J84" s="39">
        <f t="shared" si="0"/>
        <v>0</v>
      </c>
      <c r="K84" s="95"/>
      <c r="L84" s="39">
        <f t="shared" si="2"/>
        <v>0</v>
      </c>
      <c r="M84" s="32"/>
      <c r="N84" s="33"/>
      <c r="O84" s="33"/>
      <c r="P84" s="33"/>
      <c r="Q84" s="33"/>
      <c r="R84" s="40"/>
    </row>
    <row r="85" spans="2:18" s="35" customFormat="1" ht="12.75" hidden="1" thickBot="1" x14ac:dyDescent="0.3">
      <c r="B85" s="26"/>
      <c r="C85" s="95"/>
      <c r="D85" s="26"/>
      <c r="E85" s="27"/>
      <c r="F85" s="28"/>
      <c r="G85" s="28"/>
      <c r="H85" s="41"/>
      <c r="I85" s="30"/>
      <c r="J85" s="39">
        <f t="shared" si="0"/>
        <v>0</v>
      </c>
      <c r="K85" s="95"/>
      <c r="L85" s="39">
        <f t="shared" si="2"/>
        <v>0</v>
      </c>
      <c r="M85" s="32"/>
      <c r="N85" s="33"/>
      <c r="O85" s="33"/>
      <c r="P85" s="33"/>
      <c r="Q85" s="33"/>
      <c r="R85" s="40"/>
    </row>
    <row r="86" spans="2:18" s="35" customFormat="1" ht="12.75" hidden="1" thickBot="1" x14ac:dyDescent="0.3">
      <c r="B86" s="26"/>
      <c r="C86" s="95"/>
      <c r="D86" s="26"/>
      <c r="E86" s="27"/>
      <c r="F86" s="28"/>
      <c r="G86" s="28"/>
      <c r="H86" s="41"/>
      <c r="I86" s="30"/>
      <c r="J86" s="39">
        <f t="shared" si="0"/>
        <v>0</v>
      </c>
      <c r="K86" s="95"/>
      <c r="L86" s="39">
        <f t="shared" si="2"/>
        <v>0</v>
      </c>
      <c r="M86" s="32"/>
      <c r="N86" s="33"/>
      <c r="O86" s="33"/>
      <c r="P86" s="33"/>
      <c r="Q86" s="33"/>
      <c r="R86" s="40"/>
    </row>
    <row r="87" spans="2:18" s="35" customFormat="1" ht="12.75" hidden="1" thickBot="1" x14ac:dyDescent="0.3">
      <c r="B87" s="26"/>
      <c r="C87" s="95"/>
      <c r="D87" s="26"/>
      <c r="E87" s="27"/>
      <c r="F87" s="28"/>
      <c r="G87" s="28"/>
      <c r="H87" s="41"/>
      <c r="I87" s="30"/>
      <c r="J87" s="39">
        <f t="shared" si="0"/>
        <v>0</v>
      </c>
      <c r="K87" s="95"/>
      <c r="L87" s="39">
        <f t="shared" si="2"/>
        <v>0</v>
      </c>
      <c r="M87" s="32"/>
      <c r="N87" s="33"/>
      <c r="O87" s="33"/>
      <c r="P87" s="33"/>
      <c r="Q87" s="33"/>
      <c r="R87" s="40"/>
    </row>
    <row r="88" spans="2:18" s="35" customFormat="1" ht="12.75" hidden="1" thickBot="1" x14ac:dyDescent="0.3">
      <c r="B88" s="26"/>
      <c r="C88" s="95"/>
      <c r="D88" s="26"/>
      <c r="E88" s="27"/>
      <c r="F88" s="28"/>
      <c r="G88" s="28"/>
      <c r="H88" s="41"/>
      <c r="I88" s="30"/>
      <c r="J88" s="39">
        <f t="shared" si="0"/>
        <v>0</v>
      </c>
      <c r="K88" s="95"/>
      <c r="L88" s="39">
        <f t="shared" si="2"/>
        <v>0</v>
      </c>
      <c r="M88" s="32"/>
      <c r="N88" s="33"/>
      <c r="O88" s="33"/>
      <c r="P88" s="33"/>
      <c r="Q88" s="33"/>
      <c r="R88" s="40"/>
    </row>
    <row r="89" spans="2:18" s="35" customFormat="1" ht="12.75" hidden="1" thickBot="1" x14ac:dyDescent="0.3">
      <c r="B89" s="26"/>
      <c r="C89" s="95"/>
      <c r="D89" s="26"/>
      <c r="E89" s="27"/>
      <c r="F89" s="28"/>
      <c r="G89" s="28"/>
      <c r="H89" s="41"/>
      <c r="I89" s="30"/>
      <c r="J89" s="39">
        <f t="shared" si="0"/>
        <v>0</v>
      </c>
      <c r="K89" s="95"/>
      <c r="L89" s="39">
        <f t="shared" si="2"/>
        <v>0</v>
      </c>
      <c r="M89" s="32"/>
      <c r="N89" s="33"/>
      <c r="O89" s="33"/>
      <c r="P89" s="33"/>
      <c r="Q89" s="33"/>
      <c r="R89" s="40"/>
    </row>
    <row r="90" spans="2:18" s="35" customFormat="1" ht="12.75" hidden="1" thickBot="1" x14ac:dyDescent="0.3">
      <c r="B90" s="26"/>
      <c r="C90" s="95"/>
      <c r="D90" s="26"/>
      <c r="E90" s="27"/>
      <c r="F90" s="28"/>
      <c r="G90" s="28"/>
      <c r="H90" s="41"/>
      <c r="I90" s="30"/>
      <c r="J90" s="39">
        <f t="shared" si="0"/>
        <v>0</v>
      </c>
      <c r="K90" s="95"/>
      <c r="L90" s="39">
        <f t="shared" si="2"/>
        <v>0</v>
      </c>
      <c r="M90" s="32"/>
      <c r="N90" s="33"/>
      <c r="O90" s="33"/>
      <c r="P90" s="33"/>
      <c r="Q90" s="33"/>
      <c r="R90" s="40"/>
    </row>
    <row r="91" spans="2:18" s="35" customFormat="1" ht="12.75" hidden="1" thickBot="1" x14ac:dyDescent="0.3">
      <c r="B91" s="26"/>
      <c r="C91" s="95"/>
      <c r="D91" s="26"/>
      <c r="E91" s="27"/>
      <c r="F91" s="28"/>
      <c r="G91" s="28"/>
      <c r="H91" s="41"/>
      <c r="I91" s="30"/>
      <c r="J91" s="39">
        <f t="shared" si="0"/>
        <v>0</v>
      </c>
      <c r="K91" s="95"/>
      <c r="L91" s="39">
        <f t="shared" si="2"/>
        <v>0</v>
      </c>
      <c r="M91" s="32"/>
      <c r="N91" s="33"/>
      <c r="O91" s="33"/>
      <c r="P91" s="33"/>
      <c r="Q91" s="33"/>
      <c r="R91" s="40"/>
    </row>
    <row r="92" spans="2:18" s="35" customFormat="1" ht="12.75" hidden="1" thickBot="1" x14ac:dyDescent="0.3">
      <c r="B92" s="27"/>
      <c r="C92" s="95"/>
      <c r="D92" s="27"/>
      <c r="E92" s="27"/>
      <c r="F92" s="28"/>
      <c r="G92" s="28"/>
      <c r="H92" s="41"/>
      <c r="I92" s="30"/>
      <c r="J92" s="39">
        <f t="shared" si="0"/>
        <v>0</v>
      </c>
      <c r="K92" s="95"/>
      <c r="L92" s="39">
        <f t="shared" si="2"/>
        <v>0</v>
      </c>
      <c r="M92" s="32"/>
      <c r="N92" s="33"/>
      <c r="O92" s="33"/>
      <c r="P92" s="33"/>
      <c r="Q92" s="33"/>
      <c r="R92" s="40"/>
    </row>
    <row r="93" spans="2:18" s="35" customFormat="1" ht="12.75" hidden="1" thickBot="1" x14ac:dyDescent="0.3">
      <c r="B93" s="27"/>
      <c r="C93" s="95"/>
      <c r="D93" s="27"/>
      <c r="E93" s="27"/>
      <c r="F93" s="28"/>
      <c r="G93" s="28"/>
      <c r="H93" s="41"/>
      <c r="I93" s="30"/>
      <c r="J93" s="39">
        <f t="shared" si="0"/>
        <v>0</v>
      </c>
      <c r="K93" s="95"/>
      <c r="L93" s="39">
        <f t="shared" si="2"/>
        <v>0</v>
      </c>
      <c r="M93" s="32"/>
      <c r="N93" s="33"/>
      <c r="O93" s="33"/>
      <c r="P93" s="33"/>
      <c r="Q93" s="33"/>
      <c r="R93" s="40"/>
    </row>
    <row r="94" spans="2:18" s="35" customFormat="1" ht="12.75" hidden="1" thickBot="1" x14ac:dyDescent="0.3">
      <c r="B94" s="27"/>
      <c r="C94" s="49"/>
      <c r="D94" s="27"/>
      <c r="E94" s="27"/>
      <c r="F94" s="28"/>
      <c r="G94" s="28"/>
      <c r="H94" s="41"/>
      <c r="I94" s="30"/>
      <c r="J94" s="39">
        <f t="shared" si="0"/>
        <v>0</v>
      </c>
      <c r="K94" s="95"/>
      <c r="L94" s="39">
        <f t="shared" si="2"/>
        <v>0</v>
      </c>
      <c r="M94" s="37"/>
      <c r="N94" s="38"/>
      <c r="O94" s="38"/>
      <c r="P94" s="38"/>
      <c r="Q94" s="38"/>
      <c r="R94" s="40"/>
    </row>
    <row r="95" spans="2:18" s="15" customFormat="1" ht="15.75" customHeight="1" thickTop="1" thickBot="1" x14ac:dyDescent="0.3">
      <c r="B95" s="400" t="s">
        <v>242</v>
      </c>
      <c r="C95" s="400"/>
      <c r="D95" s="400"/>
      <c r="E95" s="400"/>
      <c r="F95" s="400"/>
      <c r="G95" s="400"/>
      <c r="H95" s="400"/>
      <c r="I95" s="401"/>
      <c r="J95" s="19">
        <f>SUM(J16:J94)</f>
        <v>38000</v>
      </c>
      <c r="K95" s="126"/>
      <c r="L95" s="19">
        <f>SUM(L16:L94)</f>
        <v>38000</v>
      </c>
      <c r="M95" s="198">
        <f>IF(OR($D$9="yes"),"n/a",SUM(M16:M94))</f>
        <v>0</v>
      </c>
      <c r="N95" s="22">
        <f>SUM(N16:N94)</f>
        <v>0</v>
      </c>
      <c r="O95" s="23">
        <f>SUM(O16:O94)</f>
        <v>0</v>
      </c>
      <c r="P95" s="23">
        <f>SUM(P16:P94)</f>
        <v>5000</v>
      </c>
      <c r="Q95" s="193">
        <f>SUM(Q16:Q94)</f>
        <v>33000</v>
      </c>
      <c r="R95" s="25">
        <f>SUM(M95:Q95)</f>
        <v>38000</v>
      </c>
    </row>
    <row r="96" spans="2:18" s="15" customFormat="1" ht="15.75" customHeight="1" thickTop="1" x14ac:dyDescent="0.25"/>
    <row r="97" spans="1:18" ht="15" customHeight="1" x14ac:dyDescent="0.25">
      <c r="B97" s="51"/>
      <c r="C97" s="51"/>
      <c r="D97" s="50"/>
      <c r="E97" s="50"/>
      <c r="F97" s="129" t="s">
        <v>4</v>
      </c>
    </row>
    <row r="98" spans="1:18" ht="15" customHeight="1" x14ac:dyDescent="0.25">
      <c r="B98" s="114" t="s">
        <v>1</v>
      </c>
      <c r="C98" s="52" t="str">
        <f>IF(ISBLANK('Produit 1 '!$D$5),"",'Produit 1 '!$D$5)</f>
        <v>Le jeu des jeux</v>
      </c>
      <c r="D98" s="52"/>
      <c r="E98" s="50"/>
      <c r="F98" s="363" t="s">
        <v>66</v>
      </c>
      <c r="I98" s="116"/>
    </row>
    <row r="99" spans="1:18" ht="15" customHeight="1" x14ac:dyDescent="0.2">
      <c r="B99" s="410" t="s">
        <v>29</v>
      </c>
      <c r="C99" s="410"/>
      <c r="D99" s="50"/>
      <c r="E99" s="50"/>
      <c r="H99" s="404" t="s">
        <v>5</v>
      </c>
      <c r="I99" s="404"/>
      <c r="J99" s="404"/>
      <c r="K99" s="404"/>
      <c r="L99" s="404"/>
      <c r="M99" s="404"/>
      <c r="N99" s="404"/>
      <c r="O99" s="404"/>
      <c r="P99" s="404"/>
      <c r="Q99" s="404"/>
      <c r="R99" s="404"/>
    </row>
    <row r="100" spans="1:18" ht="7.5" customHeight="1" x14ac:dyDescent="0.2">
      <c r="B100" s="410"/>
      <c r="C100" s="410"/>
      <c r="D100" s="50"/>
      <c r="E100" s="50"/>
      <c r="H100" s="404"/>
      <c r="I100" s="404"/>
      <c r="J100" s="404"/>
      <c r="K100" s="404"/>
      <c r="L100" s="404"/>
      <c r="M100" s="404"/>
      <c r="N100" s="404"/>
      <c r="O100" s="404"/>
      <c r="P100" s="404"/>
      <c r="Q100" s="404"/>
      <c r="R100" s="404"/>
    </row>
    <row r="101" spans="1:18" ht="16.5" customHeight="1" x14ac:dyDescent="0.2">
      <c r="A101" s="229" t="s">
        <v>161</v>
      </c>
      <c r="B101" s="411" t="s">
        <v>233</v>
      </c>
      <c r="C101" s="411"/>
      <c r="D101" s="411"/>
      <c r="E101" s="411"/>
      <c r="F101" s="411"/>
      <c r="G101" s="411"/>
      <c r="H101" s="388" t="s">
        <v>21</v>
      </c>
      <c r="I101" s="388"/>
      <c r="J101" s="388"/>
      <c r="K101" s="388"/>
      <c r="L101" s="388"/>
      <c r="M101" s="412" t="s">
        <v>22</v>
      </c>
      <c r="N101" s="412"/>
      <c r="O101" s="412"/>
      <c r="P101" s="412"/>
      <c r="Q101" s="412"/>
      <c r="R101" s="412"/>
    </row>
    <row r="102" spans="1:18" ht="77.25" customHeight="1" x14ac:dyDescent="0.2">
      <c r="B102" s="146" t="s">
        <v>67</v>
      </c>
      <c r="C102" s="146" t="s">
        <v>210</v>
      </c>
      <c r="D102" s="142" t="s">
        <v>9</v>
      </c>
      <c r="E102" s="146" t="s">
        <v>18</v>
      </c>
      <c r="F102" s="142" t="s">
        <v>11</v>
      </c>
      <c r="G102" s="142" t="s">
        <v>12</v>
      </c>
      <c r="H102" s="144" t="s">
        <v>48</v>
      </c>
      <c r="I102" s="144" t="s">
        <v>14</v>
      </c>
      <c r="J102" s="100" t="s">
        <v>19</v>
      </c>
      <c r="K102" s="100" t="s">
        <v>73</v>
      </c>
      <c r="L102" s="100" t="s">
        <v>182</v>
      </c>
      <c r="M102" s="145" t="s">
        <v>15</v>
      </c>
      <c r="N102" s="145" t="s">
        <v>183</v>
      </c>
      <c r="O102" s="145" t="s">
        <v>184</v>
      </c>
      <c r="P102" s="187" t="s">
        <v>178</v>
      </c>
      <c r="Q102" s="188" t="s">
        <v>177</v>
      </c>
      <c r="R102" s="103" t="s">
        <v>20</v>
      </c>
    </row>
    <row r="103" spans="1:18" s="15" customFormat="1" ht="15" customHeight="1" x14ac:dyDescent="0.25">
      <c r="A103" s="297"/>
      <c r="B103" s="354" t="s">
        <v>226</v>
      </c>
      <c r="C103" s="85"/>
      <c r="D103" s="85"/>
      <c r="E103" s="85"/>
      <c r="F103" s="86"/>
      <c r="G103" s="86"/>
      <c r="H103" s="85"/>
      <c r="I103" s="87"/>
      <c r="J103" s="87"/>
      <c r="K103" s="88"/>
      <c r="L103" s="87"/>
      <c r="M103" s="89"/>
      <c r="N103" s="89"/>
      <c r="O103" s="89"/>
      <c r="P103" s="90"/>
      <c r="Q103" s="90"/>
      <c r="R103" s="91"/>
    </row>
    <row r="104" spans="1:18" s="35" customFormat="1" ht="14.25" customHeight="1" x14ac:dyDescent="0.25">
      <c r="B104" s="27" t="s">
        <v>146</v>
      </c>
      <c r="C104" s="27" t="s">
        <v>147</v>
      </c>
      <c r="D104" s="206" t="s">
        <v>82</v>
      </c>
      <c r="E104" s="326" t="s">
        <v>83</v>
      </c>
      <c r="F104" s="327" t="s">
        <v>256</v>
      </c>
      <c r="G104" s="302">
        <v>42824</v>
      </c>
      <c r="H104" s="303">
        <v>45000</v>
      </c>
      <c r="I104" s="328">
        <v>1</v>
      </c>
      <c r="J104" s="39">
        <f>H104*I104</f>
        <v>45000</v>
      </c>
      <c r="K104" s="31">
        <v>1</v>
      </c>
      <c r="L104" s="39">
        <f t="shared" ref="L104:L121" si="3">J104*K104</f>
        <v>45000</v>
      </c>
      <c r="M104" s="32"/>
      <c r="N104" s="349"/>
      <c r="O104" s="349"/>
      <c r="P104" s="349">
        <v>3000</v>
      </c>
      <c r="Q104" s="33">
        <v>42000</v>
      </c>
      <c r="R104" s="34"/>
    </row>
    <row r="105" spans="1:18" s="35" customFormat="1" ht="12.75" thickBot="1" x14ac:dyDescent="0.3">
      <c r="B105" s="27"/>
      <c r="C105" s="27"/>
      <c r="D105" s="27"/>
      <c r="E105" s="27"/>
      <c r="F105" s="28"/>
      <c r="G105" s="28"/>
      <c r="H105" s="29"/>
      <c r="I105" s="30"/>
      <c r="J105" s="39">
        <f>H105*I105</f>
        <v>0</v>
      </c>
      <c r="K105" s="31">
        <v>1</v>
      </c>
      <c r="L105" s="39">
        <f t="shared" si="3"/>
        <v>0</v>
      </c>
      <c r="M105" s="32"/>
      <c r="N105" s="33"/>
      <c r="O105" s="33"/>
      <c r="P105" s="33"/>
      <c r="Q105" s="33"/>
      <c r="R105" s="34"/>
    </row>
    <row r="106" spans="1:18" s="35" customFormat="1" ht="12.75" hidden="1" thickBot="1" x14ac:dyDescent="0.3">
      <c r="B106" s="27"/>
      <c r="C106" s="27"/>
      <c r="D106" s="27"/>
      <c r="E106" s="27"/>
      <c r="F106" s="28"/>
      <c r="G106" s="28"/>
      <c r="H106" s="29"/>
      <c r="I106" s="30"/>
      <c r="J106" s="39">
        <f t="shared" ref="J106:J121" si="4">H106*I106</f>
        <v>0</v>
      </c>
      <c r="K106" s="31">
        <v>1</v>
      </c>
      <c r="L106" s="39">
        <f t="shared" si="3"/>
        <v>0</v>
      </c>
      <c r="M106" s="32"/>
      <c r="N106" s="33"/>
      <c r="O106" s="33"/>
      <c r="P106" s="33"/>
      <c r="Q106" s="33"/>
      <c r="R106" s="34"/>
    </row>
    <row r="107" spans="1:18" s="35" customFormat="1" ht="12.75" hidden="1" thickBot="1" x14ac:dyDescent="0.3">
      <c r="B107" s="27"/>
      <c r="C107" s="27"/>
      <c r="D107" s="27"/>
      <c r="E107" s="27"/>
      <c r="F107" s="28"/>
      <c r="G107" s="28"/>
      <c r="H107" s="29"/>
      <c r="I107" s="30"/>
      <c r="J107" s="39">
        <f t="shared" si="4"/>
        <v>0</v>
      </c>
      <c r="K107" s="31">
        <v>1</v>
      </c>
      <c r="L107" s="39">
        <f t="shared" si="3"/>
        <v>0</v>
      </c>
      <c r="M107" s="32"/>
      <c r="N107" s="33"/>
      <c r="O107" s="33"/>
      <c r="P107" s="33"/>
      <c r="Q107" s="33"/>
      <c r="R107" s="34"/>
    </row>
    <row r="108" spans="1:18" s="35" customFormat="1" ht="12.75" hidden="1" thickBot="1" x14ac:dyDescent="0.3">
      <c r="B108" s="27"/>
      <c r="C108" s="27"/>
      <c r="D108" s="27"/>
      <c r="E108" s="27"/>
      <c r="F108" s="28"/>
      <c r="G108" s="28"/>
      <c r="H108" s="29"/>
      <c r="I108" s="30"/>
      <c r="J108" s="39">
        <f t="shared" si="4"/>
        <v>0</v>
      </c>
      <c r="K108" s="31">
        <v>1</v>
      </c>
      <c r="L108" s="39">
        <f t="shared" si="3"/>
        <v>0</v>
      </c>
      <c r="M108" s="32"/>
      <c r="N108" s="33"/>
      <c r="O108" s="33"/>
      <c r="P108" s="33"/>
      <c r="Q108" s="33"/>
      <c r="R108" s="34"/>
    </row>
    <row r="109" spans="1:18" s="35" customFormat="1" ht="12.75" hidden="1" thickBot="1" x14ac:dyDescent="0.3">
      <c r="B109" s="27"/>
      <c r="C109" s="27"/>
      <c r="D109" s="27"/>
      <c r="E109" s="27"/>
      <c r="F109" s="28"/>
      <c r="G109" s="28"/>
      <c r="H109" s="29"/>
      <c r="I109" s="30"/>
      <c r="J109" s="39">
        <f t="shared" si="4"/>
        <v>0</v>
      </c>
      <c r="K109" s="31">
        <v>1</v>
      </c>
      <c r="L109" s="39">
        <f t="shared" si="3"/>
        <v>0</v>
      </c>
      <c r="M109" s="32"/>
      <c r="N109" s="33"/>
      <c r="O109" s="33"/>
      <c r="P109" s="33"/>
      <c r="Q109" s="33"/>
      <c r="R109" s="34"/>
    </row>
    <row r="110" spans="1:18" s="35" customFormat="1" ht="12.75" hidden="1" thickBot="1" x14ac:dyDescent="0.3">
      <c r="B110" s="27"/>
      <c r="C110" s="27"/>
      <c r="D110" s="27"/>
      <c r="E110" s="27"/>
      <c r="F110" s="28"/>
      <c r="G110" s="28"/>
      <c r="H110" s="29"/>
      <c r="I110" s="30"/>
      <c r="J110" s="39">
        <f t="shared" si="4"/>
        <v>0</v>
      </c>
      <c r="K110" s="31">
        <v>1</v>
      </c>
      <c r="L110" s="39">
        <f t="shared" si="3"/>
        <v>0</v>
      </c>
      <c r="M110" s="32"/>
      <c r="N110" s="33"/>
      <c r="O110" s="33"/>
      <c r="P110" s="33"/>
      <c r="Q110" s="33"/>
      <c r="R110" s="34"/>
    </row>
    <row r="111" spans="1:18" s="35" customFormat="1" ht="12.75" hidden="1" thickBot="1" x14ac:dyDescent="0.3">
      <c r="B111" s="27"/>
      <c r="C111" s="27"/>
      <c r="D111" s="27"/>
      <c r="E111" s="27"/>
      <c r="F111" s="28"/>
      <c r="G111" s="28"/>
      <c r="H111" s="29"/>
      <c r="I111" s="30"/>
      <c r="J111" s="39">
        <f t="shared" si="4"/>
        <v>0</v>
      </c>
      <c r="K111" s="31">
        <v>1</v>
      </c>
      <c r="L111" s="39">
        <f t="shared" si="3"/>
        <v>0</v>
      </c>
      <c r="M111" s="32"/>
      <c r="N111" s="33"/>
      <c r="O111" s="33"/>
      <c r="P111" s="33"/>
      <c r="Q111" s="33"/>
      <c r="R111" s="34"/>
    </row>
    <row r="112" spans="1:18" s="35" customFormat="1" ht="12.75" hidden="1" thickBot="1" x14ac:dyDescent="0.3">
      <c r="B112" s="27"/>
      <c r="C112" s="27"/>
      <c r="D112" s="27"/>
      <c r="E112" s="27"/>
      <c r="F112" s="28"/>
      <c r="G112" s="28"/>
      <c r="H112" s="29"/>
      <c r="I112" s="30"/>
      <c r="J112" s="39">
        <f t="shared" si="4"/>
        <v>0</v>
      </c>
      <c r="K112" s="31">
        <v>1</v>
      </c>
      <c r="L112" s="39">
        <f t="shared" si="3"/>
        <v>0</v>
      </c>
      <c r="M112" s="32"/>
      <c r="N112" s="33"/>
      <c r="O112" s="33"/>
      <c r="P112" s="33"/>
      <c r="Q112" s="33"/>
      <c r="R112" s="34"/>
    </row>
    <row r="113" spans="1:18" s="35" customFormat="1" ht="12.75" hidden="1" thickBot="1" x14ac:dyDescent="0.3">
      <c r="B113" s="27"/>
      <c r="C113" s="27"/>
      <c r="D113" s="27"/>
      <c r="E113" s="27"/>
      <c r="F113" s="28"/>
      <c r="G113" s="28"/>
      <c r="H113" s="29"/>
      <c r="I113" s="30"/>
      <c r="J113" s="39">
        <f t="shared" si="4"/>
        <v>0</v>
      </c>
      <c r="K113" s="31">
        <v>1</v>
      </c>
      <c r="L113" s="39">
        <f t="shared" si="3"/>
        <v>0</v>
      </c>
      <c r="M113" s="32"/>
      <c r="N113" s="33"/>
      <c r="O113" s="33"/>
      <c r="P113" s="33"/>
      <c r="Q113" s="33"/>
      <c r="R113" s="34"/>
    </row>
    <row r="114" spans="1:18" s="35" customFormat="1" ht="12.75" hidden="1" thickBot="1" x14ac:dyDescent="0.3">
      <c r="B114" s="27"/>
      <c r="C114" s="27"/>
      <c r="D114" s="27"/>
      <c r="E114" s="27"/>
      <c r="F114" s="28"/>
      <c r="G114" s="28"/>
      <c r="H114" s="29"/>
      <c r="I114" s="30"/>
      <c r="J114" s="39">
        <f t="shared" si="4"/>
        <v>0</v>
      </c>
      <c r="K114" s="31">
        <v>1</v>
      </c>
      <c r="L114" s="39">
        <f t="shared" si="3"/>
        <v>0</v>
      </c>
      <c r="M114" s="32"/>
      <c r="N114" s="33"/>
      <c r="O114" s="33"/>
      <c r="P114" s="33"/>
      <c r="Q114" s="33"/>
      <c r="R114" s="34"/>
    </row>
    <row r="115" spans="1:18" s="35" customFormat="1" ht="12.75" hidden="1" thickBot="1" x14ac:dyDescent="0.3">
      <c r="B115" s="27"/>
      <c r="C115" s="27"/>
      <c r="D115" s="27"/>
      <c r="E115" s="27"/>
      <c r="F115" s="28"/>
      <c r="G115" s="28"/>
      <c r="H115" s="29"/>
      <c r="I115" s="30"/>
      <c r="J115" s="39">
        <f t="shared" si="4"/>
        <v>0</v>
      </c>
      <c r="K115" s="31">
        <v>1</v>
      </c>
      <c r="L115" s="39">
        <f t="shared" si="3"/>
        <v>0</v>
      </c>
      <c r="M115" s="32"/>
      <c r="N115" s="33"/>
      <c r="O115" s="33"/>
      <c r="P115" s="33"/>
      <c r="Q115" s="33"/>
      <c r="R115" s="34"/>
    </row>
    <row r="116" spans="1:18" s="35" customFormat="1" ht="12.75" hidden="1" thickBot="1" x14ac:dyDescent="0.3">
      <c r="B116" s="27"/>
      <c r="C116" s="27"/>
      <c r="D116" s="27"/>
      <c r="E116" s="27"/>
      <c r="F116" s="28"/>
      <c r="G116" s="28"/>
      <c r="H116" s="29"/>
      <c r="I116" s="30"/>
      <c r="J116" s="39">
        <f t="shared" si="4"/>
        <v>0</v>
      </c>
      <c r="K116" s="31">
        <v>1</v>
      </c>
      <c r="L116" s="39">
        <f t="shared" si="3"/>
        <v>0</v>
      </c>
      <c r="M116" s="32"/>
      <c r="N116" s="33"/>
      <c r="O116" s="33"/>
      <c r="P116" s="33"/>
      <c r="Q116" s="33"/>
      <c r="R116" s="34"/>
    </row>
    <row r="117" spans="1:18" s="35" customFormat="1" ht="12.75" hidden="1" thickBot="1" x14ac:dyDescent="0.3">
      <c r="B117" s="27"/>
      <c r="C117" s="27"/>
      <c r="D117" s="27"/>
      <c r="E117" s="27"/>
      <c r="F117" s="28"/>
      <c r="G117" s="28"/>
      <c r="H117" s="29"/>
      <c r="I117" s="30"/>
      <c r="J117" s="39">
        <f t="shared" si="4"/>
        <v>0</v>
      </c>
      <c r="K117" s="31">
        <v>1</v>
      </c>
      <c r="L117" s="39">
        <f t="shared" si="3"/>
        <v>0</v>
      </c>
      <c r="M117" s="32"/>
      <c r="N117" s="33"/>
      <c r="O117" s="33"/>
      <c r="P117" s="33"/>
      <c r="Q117" s="33"/>
      <c r="R117" s="34"/>
    </row>
    <row r="118" spans="1:18" s="35" customFormat="1" ht="12.75" hidden="1" thickBot="1" x14ac:dyDescent="0.3">
      <c r="B118" s="27"/>
      <c r="C118" s="27"/>
      <c r="D118" s="27"/>
      <c r="E118" s="27"/>
      <c r="F118" s="28"/>
      <c r="G118" s="28"/>
      <c r="H118" s="29"/>
      <c r="I118" s="30"/>
      <c r="J118" s="39">
        <f t="shared" si="4"/>
        <v>0</v>
      </c>
      <c r="K118" s="31">
        <v>1</v>
      </c>
      <c r="L118" s="39">
        <f t="shared" si="3"/>
        <v>0</v>
      </c>
      <c r="M118" s="32"/>
      <c r="N118" s="33"/>
      <c r="O118" s="33"/>
      <c r="P118" s="33"/>
      <c r="Q118" s="33"/>
      <c r="R118" s="34"/>
    </row>
    <row r="119" spans="1:18" s="35" customFormat="1" ht="12.75" hidden="1" thickBot="1" x14ac:dyDescent="0.3">
      <c r="B119" s="27"/>
      <c r="C119" s="27"/>
      <c r="D119" s="27"/>
      <c r="E119" s="27"/>
      <c r="F119" s="28"/>
      <c r="G119" s="28"/>
      <c r="H119" s="29"/>
      <c r="I119" s="30"/>
      <c r="J119" s="39">
        <f t="shared" si="4"/>
        <v>0</v>
      </c>
      <c r="K119" s="31">
        <v>1</v>
      </c>
      <c r="L119" s="39">
        <f t="shared" si="3"/>
        <v>0</v>
      </c>
      <c r="M119" s="32"/>
      <c r="N119" s="33"/>
      <c r="O119" s="33"/>
      <c r="P119" s="33"/>
      <c r="Q119" s="33"/>
      <c r="R119" s="34"/>
    </row>
    <row r="120" spans="1:18" s="35" customFormat="1" ht="12.75" hidden="1" thickBot="1" x14ac:dyDescent="0.3">
      <c r="B120" s="26"/>
      <c r="C120" s="26"/>
      <c r="D120" s="26"/>
      <c r="E120" s="27"/>
      <c r="F120" s="28"/>
      <c r="G120" s="28"/>
      <c r="H120" s="29"/>
      <c r="I120" s="30"/>
      <c r="J120" s="39">
        <f t="shared" si="4"/>
        <v>0</v>
      </c>
      <c r="K120" s="31">
        <v>1</v>
      </c>
      <c r="L120" s="39">
        <f t="shared" si="3"/>
        <v>0</v>
      </c>
      <c r="M120" s="32"/>
      <c r="N120" s="33"/>
      <c r="O120" s="33"/>
      <c r="P120" s="33"/>
      <c r="Q120" s="33"/>
      <c r="R120" s="34"/>
    </row>
    <row r="121" spans="1:18" s="35" customFormat="1" ht="12.75" hidden="1" thickBot="1" x14ac:dyDescent="0.3">
      <c r="B121" s="26"/>
      <c r="C121" s="26"/>
      <c r="D121" s="26"/>
      <c r="E121" s="27"/>
      <c r="F121" s="28"/>
      <c r="G121" s="28"/>
      <c r="H121" s="29"/>
      <c r="I121" s="30"/>
      <c r="J121" s="122">
        <f t="shared" si="4"/>
        <v>0</v>
      </c>
      <c r="K121" s="123">
        <v>1</v>
      </c>
      <c r="L121" s="122">
        <f t="shared" si="3"/>
        <v>0</v>
      </c>
      <c r="M121" s="37"/>
      <c r="N121" s="38"/>
      <c r="O121" s="38"/>
      <c r="P121" s="38"/>
      <c r="Q121" s="38"/>
      <c r="R121" s="34"/>
    </row>
    <row r="122" spans="1:18" s="15" customFormat="1" ht="15" customHeight="1" thickTop="1" thickBot="1" x14ac:dyDescent="0.3">
      <c r="C122" s="138"/>
      <c r="D122" s="138"/>
      <c r="E122" s="138"/>
      <c r="F122" s="139"/>
      <c r="G122" s="139"/>
      <c r="H122" s="147"/>
      <c r="I122" s="347" t="s">
        <v>243</v>
      </c>
      <c r="J122" s="19">
        <f>SUM(J104:J121)</f>
        <v>45000</v>
      </c>
      <c r="K122" s="126"/>
      <c r="L122" s="125">
        <f>SUM(L104:L121)</f>
        <v>45000</v>
      </c>
      <c r="M122" s="120">
        <f>IF(OR($D$9="yes"),"n/a",SUM(M104:M121))</f>
        <v>0</v>
      </c>
      <c r="N122" s="121">
        <f>IF(OR($D$9="yes"),"n/a",SUM(N104:N121))</f>
        <v>0</v>
      </c>
      <c r="O122" s="121">
        <f>IF(OR($D$9="yes"),"n/a",SUM(O104:O121))</f>
        <v>0</v>
      </c>
      <c r="P122" s="191">
        <f>SUM(P104:P121)</f>
        <v>3000</v>
      </c>
      <c r="Q122" s="190">
        <f>SUM(Q104:Q121)</f>
        <v>42000</v>
      </c>
      <c r="R122" s="111">
        <f>SUM(M122:Q122)</f>
        <v>45000</v>
      </c>
    </row>
    <row r="123" spans="1:18" s="15" customFormat="1" ht="11.25" customHeight="1" thickTop="1" thickBot="1" x14ac:dyDescent="0.3">
      <c r="A123" s="92"/>
      <c r="B123" s="134"/>
      <c r="C123" s="92"/>
      <c r="D123" s="140"/>
      <c r="E123" s="140"/>
      <c r="F123" s="140"/>
      <c r="G123" s="140"/>
      <c r="H123" s="93"/>
      <c r="I123" s="93"/>
      <c r="J123" s="93"/>
      <c r="K123" s="13"/>
      <c r="L123" s="93"/>
      <c r="M123" s="199">
        <v>0.5</v>
      </c>
      <c r="N123" s="200">
        <v>0.5</v>
      </c>
      <c r="O123" s="106">
        <v>0.5</v>
      </c>
      <c r="P123" s="192">
        <v>1</v>
      </c>
      <c r="Q123" s="107">
        <v>1</v>
      </c>
      <c r="R123" s="94"/>
    </row>
    <row r="124" spans="1:18" s="15" customFormat="1" ht="11.25" customHeight="1" thickTop="1" thickBot="1" x14ac:dyDescent="0.3">
      <c r="A124" s="92"/>
      <c r="B124" s="14"/>
      <c r="C124" s="92"/>
      <c r="H124" s="93"/>
      <c r="J124" s="93"/>
      <c r="K124" s="13"/>
      <c r="L124" s="182" t="s">
        <v>70</v>
      </c>
      <c r="M124" s="198">
        <f>IF(OR($D$9="yes"),"n/a",$M$122/2)</f>
        <v>0</v>
      </c>
      <c r="N124" s="22">
        <f>IF(OR($D$9="yes"),"n/a",$N$122/2)</f>
        <v>0</v>
      </c>
      <c r="O124" s="23">
        <f>IF(OR($D$9="yes"),"n/a",$O$122/2)</f>
        <v>0</v>
      </c>
      <c r="P124" s="20">
        <f>P122</f>
        <v>3000</v>
      </c>
      <c r="Q124" s="20">
        <f>Q122</f>
        <v>42000</v>
      </c>
      <c r="R124" s="21">
        <f>SUM(M124:Q124)</f>
        <v>45000</v>
      </c>
    </row>
    <row r="125" spans="1:18" s="15" customFormat="1" ht="11.25" customHeight="1" thickTop="1" x14ac:dyDescent="0.25">
      <c r="A125" s="92"/>
      <c r="B125" s="14"/>
      <c r="C125" s="92"/>
      <c r="D125" s="297"/>
      <c r="E125" s="310"/>
      <c r="H125" s="93"/>
      <c r="J125" s="93"/>
      <c r="K125" s="13"/>
      <c r="L125" s="182"/>
      <c r="M125" s="298"/>
      <c r="N125" s="298"/>
      <c r="O125" s="298"/>
      <c r="P125" s="93"/>
      <c r="Q125" s="93"/>
      <c r="R125" s="93"/>
    </row>
    <row r="126" spans="1:18" s="15" customFormat="1" ht="15.75" customHeight="1" x14ac:dyDescent="0.25">
      <c r="A126" s="229" t="s">
        <v>175</v>
      </c>
      <c r="B126" s="407" t="s">
        <v>224</v>
      </c>
      <c r="C126" s="408"/>
      <c r="D126" s="408"/>
      <c r="E126" s="408"/>
      <c r="F126" s="408"/>
      <c r="G126" s="408"/>
      <c r="H126" s="408"/>
      <c r="I126" s="408"/>
      <c r="J126" s="408"/>
      <c r="K126" s="408"/>
      <c r="L126" s="408"/>
      <c r="M126" s="87"/>
      <c r="N126" s="87"/>
      <c r="O126" s="87"/>
      <c r="P126" s="87"/>
      <c r="Q126" s="87"/>
      <c r="R126" s="91"/>
    </row>
    <row r="127" spans="1:18" s="15" customFormat="1" ht="11.25" customHeight="1" x14ac:dyDescent="0.25">
      <c r="A127" s="92"/>
      <c r="B127" s="26"/>
      <c r="C127" s="26"/>
      <c r="D127" s="26"/>
      <c r="E127" s="27"/>
      <c r="F127" s="28"/>
      <c r="G127" s="28"/>
      <c r="H127" s="29"/>
      <c r="I127" s="30"/>
      <c r="J127" s="39">
        <f t="shared" ref="J127:J129" si="5">H127*I127</f>
        <v>0</v>
      </c>
      <c r="K127" s="124">
        <v>0.65</v>
      </c>
      <c r="L127" s="39">
        <f t="shared" ref="L127:L129" si="6">J127*K127</f>
        <v>0</v>
      </c>
      <c r="M127" s="32"/>
      <c r="N127" s="33"/>
      <c r="O127" s="33"/>
      <c r="P127" s="33"/>
      <c r="Q127" s="33"/>
      <c r="R127" s="34"/>
    </row>
    <row r="128" spans="1:18" s="15" customFormat="1" ht="11.25" customHeight="1" x14ac:dyDescent="0.25">
      <c r="A128" s="92"/>
      <c r="B128" s="26"/>
      <c r="C128" s="26"/>
      <c r="D128" s="26"/>
      <c r="E128" s="27"/>
      <c r="F128" s="28"/>
      <c r="G128" s="28"/>
      <c r="H128" s="29"/>
      <c r="I128" s="30"/>
      <c r="J128" s="39">
        <f t="shared" si="5"/>
        <v>0</v>
      </c>
      <c r="K128" s="31">
        <v>0.65</v>
      </c>
      <c r="L128" s="39">
        <f t="shared" si="6"/>
        <v>0</v>
      </c>
      <c r="M128" s="32"/>
      <c r="N128" s="33"/>
      <c r="O128" s="33"/>
      <c r="P128" s="33"/>
      <c r="Q128" s="33"/>
      <c r="R128" s="34"/>
    </row>
    <row r="129" spans="1:18" s="15" customFormat="1" ht="11.25" customHeight="1" thickBot="1" x14ac:dyDescent="0.3">
      <c r="A129" s="92"/>
      <c r="B129" s="26"/>
      <c r="C129" s="26"/>
      <c r="D129" s="26"/>
      <c r="E129" s="27"/>
      <c r="F129" s="28"/>
      <c r="G129" s="28"/>
      <c r="H129" s="29"/>
      <c r="I129" s="30"/>
      <c r="J129" s="109">
        <f t="shared" si="5"/>
        <v>0</v>
      </c>
      <c r="K129" s="31">
        <v>0.65</v>
      </c>
      <c r="L129" s="39">
        <f t="shared" si="6"/>
        <v>0</v>
      </c>
      <c r="M129" s="32"/>
      <c r="N129" s="33"/>
      <c r="O129" s="33"/>
      <c r="P129" s="33"/>
      <c r="Q129" s="33"/>
      <c r="R129" s="34"/>
    </row>
    <row r="130" spans="1:18" s="15" customFormat="1" ht="11.25" customHeight="1" thickTop="1" thickBot="1" x14ac:dyDescent="0.3">
      <c r="A130" s="92"/>
      <c r="B130" s="409"/>
      <c r="C130" s="409"/>
      <c r="D130" s="409"/>
      <c r="E130" s="409"/>
      <c r="F130" s="299"/>
      <c r="G130" s="299"/>
      <c r="H130" s="299"/>
      <c r="I130" s="347" t="s">
        <v>244</v>
      </c>
      <c r="J130" s="108">
        <f>SUM(J127:J129)</f>
        <v>0</v>
      </c>
      <c r="K130" s="12"/>
      <c r="L130" s="125">
        <f>SUM(L127:L129)</f>
        <v>0</v>
      </c>
      <c r="M130" s="131">
        <f>SUM(M127:M129)</f>
        <v>0</v>
      </c>
      <c r="N130" s="131">
        <f t="shared" ref="N130:Q130" si="7">SUM(N127:N129)</f>
        <v>0</v>
      </c>
      <c r="O130" s="131">
        <f t="shared" si="7"/>
        <v>0</v>
      </c>
      <c r="P130" s="131">
        <f t="shared" si="7"/>
        <v>0</v>
      </c>
      <c r="Q130" s="131">
        <f t="shared" si="7"/>
        <v>0</v>
      </c>
      <c r="R130" s="111">
        <f>SUM(M130:Q130)</f>
        <v>0</v>
      </c>
    </row>
    <row r="131" spans="1:18" s="15" customFormat="1" ht="11.25" customHeight="1" thickTop="1" thickBot="1" x14ac:dyDescent="0.3">
      <c r="A131" s="92"/>
      <c r="C131" s="92"/>
      <c r="H131" s="93"/>
      <c r="I131" s="93"/>
      <c r="J131" s="93"/>
      <c r="K131" s="13"/>
      <c r="L131" s="93"/>
      <c r="M131" s="199">
        <v>0.5</v>
      </c>
      <c r="N131" s="200">
        <v>0.5</v>
      </c>
      <c r="O131" s="106">
        <v>0.5</v>
      </c>
      <c r="P131" s="189">
        <v>1</v>
      </c>
      <c r="Q131" s="107">
        <v>1</v>
      </c>
      <c r="R131" s="300"/>
    </row>
    <row r="132" spans="1:18" s="15" customFormat="1" ht="11.25" customHeight="1" thickTop="1" thickBot="1" x14ac:dyDescent="0.3">
      <c r="A132" s="92"/>
      <c r="B132" s="14"/>
      <c r="C132" s="92"/>
      <c r="H132" s="93"/>
      <c r="I132" s="311"/>
      <c r="J132" s="312"/>
      <c r="K132" s="313"/>
      <c r="L132" s="314" t="s">
        <v>200</v>
      </c>
      <c r="M132" s="198">
        <f>IF(OR($D$9="yes"),"n/a",$M$152/2)</f>
        <v>0</v>
      </c>
      <c r="N132" s="22">
        <f>IF(OR($D$9="yes"),"n/a",$N$152/2)</f>
        <v>0</v>
      </c>
      <c r="O132" s="105">
        <f>IF(OR($D$9="yes"),"n/a",$O$152/2)</f>
        <v>0</v>
      </c>
      <c r="P132" s="20">
        <f>P130</f>
        <v>0</v>
      </c>
      <c r="Q132" s="20">
        <f>Q130</f>
        <v>0</v>
      </c>
      <c r="R132" s="21">
        <f>SUM(M132:Q132)</f>
        <v>0</v>
      </c>
    </row>
    <row r="133" spans="1:18" s="15" customFormat="1" ht="11.25" customHeight="1" thickTop="1" x14ac:dyDescent="0.25">
      <c r="A133" s="92"/>
      <c r="B133" s="14"/>
      <c r="C133" s="92"/>
      <c r="H133" s="93"/>
      <c r="J133" s="93"/>
      <c r="K133" s="13"/>
      <c r="L133" s="182"/>
      <c r="M133" s="298"/>
      <c r="N133" s="298"/>
      <c r="O133" s="298"/>
      <c r="P133" s="93"/>
      <c r="Q133" s="93"/>
      <c r="R133" s="93"/>
    </row>
    <row r="134" spans="1:18" s="15" customFormat="1" ht="11.25" customHeight="1" x14ac:dyDescent="0.3">
      <c r="A134" s="92"/>
      <c r="B134" s="14"/>
      <c r="C134" s="92"/>
      <c r="H134" s="93"/>
      <c r="J134" s="93"/>
      <c r="K134" s="13"/>
      <c r="L134" s="178"/>
      <c r="M134" s="135"/>
      <c r="N134" s="135"/>
      <c r="O134" s="135"/>
      <c r="P134" s="135"/>
      <c r="Q134" s="135"/>
    </row>
    <row r="135" spans="1:18" s="15" customFormat="1" ht="15" customHeight="1" x14ac:dyDescent="0.25">
      <c r="A135" s="229" t="s">
        <v>159</v>
      </c>
      <c r="B135" s="390" t="s">
        <v>211</v>
      </c>
      <c r="C135" s="391"/>
      <c r="D135" s="391"/>
      <c r="E135" s="391"/>
      <c r="F135" s="391"/>
      <c r="G135" s="391"/>
      <c r="H135" s="391"/>
      <c r="I135" s="391"/>
      <c r="J135" s="391"/>
      <c r="K135" s="391"/>
      <c r="L135" s="391"/>
      <c r="M135" s="391"/>
      <c r="N135" s="391"/>
      <c r="O135" s="391"/>
      <c r="P135" s="391"/>
      <c r="Q135" s="391"/>
      <c r="R135" s="91"/>
    </row>
    <row r="136" spans="1:18" s="35" customFormat="1" x14ac:dyDescent="0.25">
      <c r="B136" s="27" t="s">
        <v>91</v>
      </c>
      <c r="C136" s="27" t="s">
        <v>90</v>
      </c>
      <c r="D136" s="209" t="s">
        <v>148</v>
      </c>
      <c r="E136" s="209" t="s">
        <v>85</v>
      </c>
      <c r="F136" s="302">
        <v>42090</v>
      </c>
      <c r="G136" s="302">
        <v>42824</v>
      </c>
      <c r="H136" s="205">
        <v>25000</v>
      </c>
      <c r="I136" s="208">
        <v>1</v>
      </c>
      <c r="J136" s="39">
        <f t="shared" ref="J136:J151" si="8">H136*I136</f>
        <v>25000</v>
      </c>
      <c r="K136" s="124">
        <v>0.65</v>
      </c>
      <c r="L136" s="39">
        <f t="shared" ref="L136:L151" si="9">J136*K136</f>
        <v>16250</v>
      </c>
      <c r="M136" s="32"/>
      <c r="N136" s="349"/>
      <c r="O136" s="349"/>
      <c r="P136" s="349">
        <v>1250</v>
      </c>
      <c r="Q136" s="33">
        <v>15000</v>
      </c>
      <c r="R136" s="34"/>
    </row>
    <row r="137" spans="1:18" s="35" customFormat="1" ht="13.5" customHeight="1" x14ac:dyDescent="0.25">
      <c r="B137" s="27" t="s">
        <v>92</v>
      </c>
      <c r="C137" s="27" t="s">
        <v>90</v>
      </c>
      <c r="D137" s="209" t="s">
        <v>82</v>
      </c>
      <c r="E137" s="209" t="s">
        <v>86</v>
      </c>
      <c r="F137" s="302">
        <v>42090</v>
      </c>
      <c r="G137" s="302">
        <v>42454</v>
      </c>
      <c r="H137" s="205">
        <v>6500</v>
      </c>
      <c r="I137" s="208">
        <v>1</v>
      </c>
      <c r="J137" s="39">
        <f t="shared" si="8"/>
        <v>6500</v>
      </c>
      <c r="K137" s="31">
        <v>0.65</v>
      </c>
      <c r="L137" s="39">
        <f t="shared" si="9"/>
        <v>4225</v>
      </c>
      <c r="M137" s="32"/>
      <c r="N137" s="349"/>
      <c r="O137" s="349"/>
      <c r="P137" s="349">
        <v>225</v>
      </c>
      <c r="Q137" s="33">
        <v>4000</v>
      </c>
      <c r="R137" s="34"/>
    </row>
    <row r="138" spans="1:18" s="35" customFormat="1" x14ac:dyDescent="0.25">
      <c r="B138" s="209" t="s">
        <v>93</v>
      </c>
      <c r="C138" s="209" t="s">
        <v>87</v>
      </c>
      <c r="D138" s="209" t="s">
        <v>88</v>
      </c>
      <c r="E138" s="209" t="s">
        <v>89</v>
      </c>
      <c r="F138" s="302">
        <v>42139</v>
      </c>
      <c r="G138" s="302">
        <v>42545</v>
      </c>
      <c r="H138" s="210">
        <v>2300</v>
      </c>
      <c r="I138" s="208">
        <v>1</v>
      </c>
      <c r="J138" s="39">
        <f t="shared" si="8"/>
        <v>2300</v>
      </c>
      <c r="K138" s="31">
        <v>0.65</v>
      </c>
      <c r="L138" s="39">
        <f t="shared" si="9"/>
        <v>1495</v>
      </c>
      <c r="M138" s="32"/>
      <c r="N138" s="349"/>
      <c r="O138" s="349"/>
      <c r="P138" s="349"/>
      <c r="Q138" s="33">
        <v>1495</v>
      </c>
      <c r="R138" s="34"/>
    </row>
    <row r="139" spans="1:18" s="35" customFormat="1" x14ac:dyDescent="0.25">
      <c r="B139" s="26"/>
      <c r="C139" s="26"/>
      <c r="D139" s="26"/>
      <c r="E139" s="27"/>
      <c r="F139" s="28"/>
      <c r="G139" s="28"/>
      <c r="H139" s="29"/>
      <c r="I139" s="30"/>
      <c r="J139" s="39">
        <f t="shared" si="8"/>
        <v>0</v>
      </c>
      <c r="K139" s="31">
        <v>0.65</v>
      </c>
      <c r="L139" s="39">
        <f t="shared" si="9"/>
        <v>0</v>
      </c>
      <c r="M139" s="32"/>
      <c r="N139" s="33"/>
      <c r="O139" s="33"/>
      <c r="P139" s="33"/>
      <c r="Q139" s="33"/>
      <c r="R139" s="34"/>
    </row>
    <row r="140" spans="1:18" s="35" customFormat="1" x14ac:dyDescent="0.25">
      <c r="B140" s="26"/>
      <c r="C140" s="26"/>
      <c r="D140" s="26"/>
      <c r="E140" s="27"/>
      <c r="F140" s="28"/>
      <c r="G140" s="28"/>
      <c r="H140" s="29"/>
      <c r="I140" s="30"/>
      <c r="J140" s="39">
        <f t="shared" si="8"/>
        <v>0</v>
      </c>
      <c r="K140" s="31">
        <v>0.65</v>
      </c>
      <c r="L140" s="39">
        <f t="shared" si="9"/>
        <v>0</v>
      </c>
      <c r="M140" s="32"/>
      <c r="N140" s="33"/>
      <c r="O140" s="33"/>
      <c r="P140" s="33"/>
      <c r="Q140" s="33"/>
      <c r="R140" s="34"/>
    </row>
    <row r="141" spans="1:18" s="35" customFormat="1" x14ac:dyDescent="0.25">
      <c r="B141" s="26"/>
      <c r="C141" s="26"/>
      <c r="D141" s="26"/>
      <c r="E141" s="27"/>
      <c r="F141" s="28"/>
      <c r="G141" s="28"/>
      <c r="H141" s="29"/>
      <c r="I141" s="30"/>
      <c r="J141" s="39">
        <f t="shared" si="8"/>
        <v>0</v>
      </c>
      <c r="K141" s="31">
        <v>0.65</v>
      </c>
      <c r="L141" s="39">
        <f t="shared" si="9"/>
        <v>0</v>
      </c>
      <c r="M141" s="32"/>
      <c r="N141" s="33"/>
      <c r="O141" s="33"/>
      <c r="P141" s="33"/>
      <c r="Q141" s="33"/>
      <c r="R141" s="34"/>
    </row>
    <row r="142" spans="1:18" s="35" customFormat="1" x14ac:dyDescent="0.25">
      <c r="B142" s="26"/>
      <c r="C142" s="26"/>
      <c r="D142" s="26"/>
      <c r="E142" s="27"/>
      <c r="F142" s="28"/>
      <c r="G142" s="28"/>
      <c r="H142" s="29"/>
      <c r="I142" s="30"/>
      <c r="J142" s="39">
        <f t="shared" si="8"/>
        <v>0</v>
      </c>
      <c r="K142" s="31">
        <v>0.65</v>
      </c>
      <c r="L142" s="39">
        <f t="shared" si="9"/>
        <v>0</v>
      </c>
      <c r="M142" s="32"/>
      <c r="N142" s="33"/>
      <c r="O142" s="33"/>
      <c r="P142" s="33"/>
      <c r="Q142" s="33"/>
      <c r="R142" s="34"/>
    </row>
    <row r="143" spans="1:18" s="35" customFormat="1" x14ac:dyDescent="0.25">
      <c r="B143" s="26"/>
      <c r="C143" s="26"/>
      <c r="D143" s="26"/>
      <c r="E143" s="27"/>
      <c r="F143" s="28"/>
      <c r="G143" s="28"/>
      <c r="H143" s="29"/>
      <c r="I143" s="30"/>
      <c r="J143" s="39">
        <f t="shared" si="8"/>
        <v>0</v>
      </c>
      <c r="K143" s="31">
        <v>0.65</v>
      </c>
      <c r="L143" s="39">
        <f t="shared" si="9"/>
        <v>0</v>
      </c>
      <c r="M143" s="32"/>
      <c r="N143" s="33"/>
      <c r="O143" s="33"/>
      <c r="P143" s="33"/>
      <c r="Q143" s="33"/>
      <c r="R143" s="34"/>
    </row>
    <row r="144" spans="1:18" s="35" customFormat="1" x14ac:dyDescent="0.25">
      <c r="B144" s="26"/>
      <c r="C144" s="26"/>
      <c r="D144" s="26"/>
      <c r="E144" s="27"/>
      <c r="F144" s="28"/>
      <c r="G144" s="28"/>
      <c r="H144" s="29"/>
      <c r="I144" s="30"/>
      <c r="J144" s="39">
        <f t="shared" si="8"/>
        <v>0</v>
      </c>
      <c r="K144" s="31">
        <v>0.65</v>
      </c>
      <c r="L144" s="39">
        <f t="shared" si="9"/>
        <v>0</v>
      </c>
      <c r="M144" s="32"/>
      <c r="N144" s="33"/>
      <c r="O144" s="33"/>
      <c r="P144" s="33"/>
      <c r="Q144" s="33"/>
      <c r="R144" s="34"/>
    </row>
    <row r="145" spans="1:18" s="35" customFormat="1" x14ac:dyDescent="0.25">
      <c r="B145" s="26"/>
      <c r="C145" s="26"/>
      <c r="D145" s="26"/>
      <c r="E145" s="27"/>
      <c r="F145" s="28"/>
      <c r="G145" s="28"/>
      <c r="H145" s="29"/>
      <c r="I145" s="30"/>
      <c r="J145" s="39">
        <f t="shared" si="8"/>
        <v>0</v>
      </c>
      <c r="K145" s="31">
        <v>0.65</v>
      </c>
      <c r="L145" s="39">
        <f t="shared" si="9"/>
        <v>0</v>
      </c>
      <c r="M145" s="32"/>
      <c r="N145" s="33"/>
      <c r="O145" s="33"/>
      <c r="P145" s="33"/>
      <c r="Q145" s="33"/>
      <c r="R145" s="34"/>
    </row>
    <row r="146" spans="1:18" s="35" customFormat="1" x14ac:dyDescent="0.25">
      <c r="B146" s="26"/>
      <c r="C146" s="26"/>
      <c r="D146" s="26"/>
      <c r="E146" s="27"/>
      <c r="F146" s="28"/>
      <c r="G146" s="28"/>
      <c r="H146" s="29"/>
      <c r="I146" s="30"/>
      <c r="J146" s="39">
        <f t="shared" si="8"/>
        <v>0</v>
      </c>
      <c r="K146" s="31">
        <v>0.65</v>
      </c>
      <c r="L146" s="39">
        <f t="shared" si="9"/>
        <v>0</v>
      </c>
      <c r="M146" s="33"/>
      <c r="N146" s="33"/>
      <c r="O146" s="33"/>
      <c r="P146" s="33"/>
      <c r="Q146" s="33"/>
      <c r="R146" s="34"/>
    </row>
    <row r="147" spans="1:18" s="35" customFormat="1" x14ac:dyDescent="0.25">
      <c r="B147" s="26"/>
      <c r="C147" s="26"/>
      <c r="D147" s="26"/>
      <c r="E147" s="27"/>
      <c r="F147" s="28"/>
      <c r="G147" s="28"/>
      <c r="H147" s="29"/>
      <c r="I147" s="30"/>
      <c r="J147" s="39">
        <f t="shared" si="8"/>
        <v>0</v>
      </c>
      <c r="K147" s="31">
        <v>0.65</v>
      </c>
      <c r="L147" s="39">
        <f t="shared" si="9"/>
        <v>0</v>
      </c>
      <c r="M147" s="33"/>
      <c r="N147" s="33"/>
      <c r="O147" s="33"/>
      <c r="P147" s="33"/>
      <c r="Q147" s="33"/>
      <c r="R147" s="34"/>
    </row>
    <row r="148" spans="1:18" s="35" customFormat="1" x14ac:dyDescent="0.25">
      <c r="B148" s="26"/>
      <c r="C148" s="26"/>
      <c r="D148" s="26"/>
      <c r="E148" s="27"/>
      <c r="F148" s="28"/>
      <c r="G148" s="28"/>
      <c r="H148" s="29"/>
      <c r="I148" s="30"/>
      <c r="J148" s="39">
        <f>H148*I148</f>
        <v>0</v>
      </c>
      <c r="K148" s="31">
        <v>0.65</v>
      </c>
      <c r="L148" s="39">
        <f t="shared" si="9"/>
        <v>0</v>
      </c>
      <c r="M148" s="33"/>
      <c r="N148" s="33"/>
      <c r="O148" s="33"/>
      <c r="P148" s="33"/>
      <c r="Q148" s="33"/>
      <c r="R148" s="34"/>
    </row>
    <row r="149" spans="1:18" s="35" customFormat="1" x14ac:dyDescent="0.25">
      <c r="B149" s="27"/>
      <c r="C149" s="27"/>
      <c r="D149" s="27"/>
      <c r="E149" s="27"/>
      <c r="F149" s="28"/>
      <c r="G149" s="28"/>
      <c r="H149" s="29"/>
      <c r="I149" s="30"/>
      <c r="J149" s="39">
        <f t="shared" si="8"/>
        <v>0</v>
      </c>
      <c r="K149" s="31">
        <v>0.65</v>
      </c>
      <c r="L149" s="39">
        <f t="shared" si="9"/>
        <v>0</v>
      </c>
      <c r="M149" s="33"/>
      <c r="N149" s="33"/>
      <c r="O149" s="36"/>
      <c r="P149" s="33"/>
      <c r="Q149" s="33"/>
      <c r="R149" s="34"/>
    </row>
    <row r="150" spans="1:18" s="35" customFormat="1" x14ac:dyDescent="0.25">
      <c r="B150" s="27"/>
      <c r="C150" s="27"/>
      <c r="D150" s="27"/>
      <c r="E150" s="27"/>
      <c r="F150" s="28"/>
      <c r="G150" s="28"/>
      <c r="H150" s="29"/>
      <c r="I150" s="30"/>
      <c r="J150" s="39">
        <f t="shared" si="8"/>
        <v>0</v>
      </c>
      <c r="K150" s="31">
        <v>0.65</v>
      </c>
      <c r="L150" s="39">
        <f t="shared" si="9"/>
        <v>0</v>
      </c>
      <c r="M150" s="33"/>
      <c r="N150" s="33"/>
      <c r="O150" s="33"/>
      <c r="P150" s="33"/>
      <c r="Q150" s="33"/>
      <c r="R150" s="34"/>
    </row>
    <row r="151" spans="1:18" s="35" customFormat="1" ht="12.75" thickBot="1" x14ac:dyDescent="0.3">
      <c r="B151" s="27"/>
      <c r="C151" s="27"/>
      <c r="D151" s="27"/>
      <c r="E151" s="27"/>
      <c r="F151" s="28"/>
      <c r="G151" s="113"/>
      <c r="H151" s="29"/>
      <c r="I151" s="30"/>
      <c r="J151" s="109">
        <f t="shared" si="8"/>
        <v>0</v>
      </c>
      <c r="K151" s="31">
        <v>0.65</v>
      </c>
      <c r="L151" s="109">
        <f t="shared" si="9"/>
        <v>0</v>
      </c>
      <c r="M151" s="110"/>
      <c r="N151" s="110"/>
      <c r="O151" s="110"/>
      <c r="P151" s="110"/>
      <c r="Q151" s="110"/>
      <c r="R151" s="34"/>
    </row>
    <row r="152" spans="1:18" s="15" customFormat="1" ht="11.25" customHeight="1" thickTop="1" thickBot="1" x14ac:dyDescent="0.3">
      <c r="B152" s="392"/>
      <c r="C152" s="392"/>
      <c r="D152" s="392"/>
      <c r="E152" s="392"/>
      <c r="F152" s="16"/>
      <c r="G152" s="16"/>
      <c r="H152" s="16"/>
      <c r="I152" s="347" t="s">
        <v>245</v>
      </c>
      <c r="J152" s="108">
        <f>SUM(J136:J151)</f>
        <v>33800</v>
      </c>
      <c r="K152" s="12"/>
      <c r="L152" s="125">
        <f t="shared" ref="L152:Q152" si="10">SUM(L136:L151)</f>
        <v>21970</v>
      </c>
      <c r="M152" s="131">
        <f t="shared" si="10"/>
        <v>0</v>
      </c>
      <c r="N152" s="130">
        <f t="shared" si="10"/>
        <v>0</v>
      </c>
      <c r="O152" s="130">
        <f t="shared" si="10"/>
        <v>0</v>
      </c>
      <c r="P152" s="130">
        <f t="shared" si="10"/>
        <v>1475</v>
      </c>
      <c r="Q152" s="130">
        <f t="shared" si="10"/>
        <v>20495</v>
      </c>
      <c r="R152" s="111">
        <f>SUM(M152:Q152)</f>
        <v>21970</v>
      </c>
    </row>
    <row r="153" spans="1:18" s="15" customFormat="1" ht="11.25" customHeight="1" thickTop="1" thickBot="1" x14ac:dyDescent="0.3">
      <c r="A153" s="92"/>
      <c r="B153" s="134"/>
      <c r="C153" s="92"/>
      <c r="H153" s="93"/>
      <c r="I153" s="93"/>
      <c r="J153" s="93"/>
      <c r="K153" s="13"/>
      <c r="L153" s="93"/>
      <c r="M153" s="199">
        <v>0.5</v>
      </c>
      <c r="N153" s="200">
        <v>0.5</v>
      </c>
      <c r="O153" s="106">
        <v>0.5</v>
      </c>
      <c r="P153" s="189">
        <v>1</v>
      </c>
      <c r="Q153" s="107">
        <v>1</v>
      </c>
      <c r="R153" s="94"/>
    </row>
    <row r="154" spans="1:18" s="15" customFormat="1" ht="11.25" customHeight="1" thickTop="1" thickBot="1" x14ac:dyDescent="0.3">
      <c r="A154" s="92"/>
      <c r="B154" s="14"/>
      <c r="C154" s="92"/>
      <c r="E154" s="297"/>
      <c r="F154" s="297"/>
      <c r="G154" s="297"/>
      <c r="H154" s="93"/>
      <c r="I154" s="297"/>
      <c r="J154" s="93"/>
      <c r="K154" s="13"/>
      <c r="L154" s="329" t="s">
        <v>201</v>
      </c>
      <c r="M154" s="198">
        <f>IF(OR($D$9="yes"),"n/a",$M$152/2)</f>
        <v>0</v>
      </c>
      <c r="N154" s="22">
        <f>IF(OR($D$9="yes"),"n/a",$N$152/2)</f>
        <v>0</v>
      </c>
      <c r="O154" s="105">
        <f>IF(OR($D$9="yes"),"n/a",$O$152/2)</f>
        <v>0</v>
      </c>
      <c r="P154" s="20">
        <f>P152</f>
        <v>1475</v>
      </c>
      <c r="Q154" s="20">
        <f>Q152</f>
        <v>20495</v>
      </c>
      <c r="R154" s="21">
        <f>SUM(M154:Q154)</f>
        <v>21970</v>
      </c>
    </row>
    <row r="155" spans="1:18" s="13" customFormat="1" ht="27.75" customHeight="1" thickTop="1" thickBot="1" x14ac:dyDescent="0.3">
      <c r="B155" s="393" t="s">
        <v>213</v>
      </c>
      <c r="C155" s="393"/>
      <c r="D155" s="393"/>
      <c r="E155" s="393"/>
      <c r="F155" s="393"/>
      <c r="G155" s="393"/>
      <c r="H155" s="394" t="s">
        <v>212</v>
      </c>
      <c r="I155" s="394"/>
      <c r="J155" s="394"/>
      <c r="K155" s="394"/>
      <c r="L155" s="394"/>
      <c r="M155" s="47"/>
    </row>
    <row r="156" spans="1:18" s="4" customFormat="1" ht="15.75" customHeight="1" thickTop="1" thickBot="1" x14ac:dyDescent="0.25">
      <c r="B156" s="393"/>
      <c r="C156" s="393"/>
      <c r="D156" s="393"/>
      <c r="E156" s="393"/>
      <c r="F156" s="393"/>
      <c r="G156" s="393"/>
      <c r="H156" s="394"/>
      <c r="I156" s="394"/>
      <c r="J156" s="394"/>
      <c r="K156" s="394"/>
      <c r="L156" s="394"/>
      <c r="M156" s="22">
        <f>M124+M154</f>
        <v>0</v>
      </c>
      <c r="N156" s="22">
        <f>N124+N154</f>
        <v>0</v>
      </c>
      <c r="O156" s="23">
        <f>O124+O154</f>
        <v>0</v>
      </c>
      <c r="P156" s="23">
        <f>P124+P154</f>
        <v>4475</v>
      </c>
      <c r="Q156" s="24">
        <f>Q124+Q154</f>
        <v>62495</v>
      </c>
      <c r="R156" s="21">
        <f>SUM(M156:Q156)</f>
        <v>66970</v>
      </c>
    </row>
    <row r="157" spans="1:18" ht="12" customHeight="1" thickTop="1" x14ac:dyDescent="0.25">
      <c r="E157" s="228"/>
      <c r="F157" s="129" t="s">
        <v>4</v>
      </c>
    </row>
    <row r="158" spans="1:18" ht="18.75" customHeight="1" x14ac:dyDescent="0.3">
      <c r="B158" s="114" t="s">
        <v>1</v>
      </c>
      <c r="C158" s="117" t="str">
        <f>IF(ISBLANK('Produit 1 '!$D$5),"",'Produit 1 '!$D$5)</f>
        <v>Le jeu des jeux</v>
      </c>
      <c r="D158" s="117"/>
      <c r="F158" s="363" t="s">
        <v>254</v>
      </c>
      <c r="G158" s="133"/>
      <c r="H158" s="133"/>
      <c r="I158" s="133"/>
      <c r="J158" s="133"/>
    </row>
    <row r="159" spans="1:18" ht="12" customHeight="1" x14ac:dyDescent="0.2">
      <c r="E159" s="50"/>
      <c r="H159" s="385" t="s">
        <v>23</v>
      </c>
      <c r="I159" s="385"/>
      <c r="J159" s="385"/>
    </row>
    <row r="160" spans="1:18" ht="21" x14ac:dyDescent="0.2">
      <c r="B160" s="137" t="s">
        <v>76</v>
      </c>
      <c r="C160" s="51"/>
      <c r="D160" s="50"/>
      <c r="E160" s="50"/>
      <c r="H160" s="385"/>
      <c r="I160" s="385"/>
      <c r="J160" s="385"/>
    </row>
    <row r="161" spans="1:17" ht="30" customHeight="1" x14ac:dyDescent="0.25">
      <c r="A161" s="5"/>
      <c r="B161" s="398" t="s">
        <v>231</v>
      </c>
      <c r="C161" s="398"/>
      <c r="D161" s="398"/>
      <c r="E161" s="398"/>
      <c r="F161" s="398"/>
      <c r="G161" s="398"/>
      <c r="H161" s="399" t="s">
        <v>77</v>
      </c>
      <c r="I161" s="399"/>
      <c r="J161" s="399"/>
    </row>
    <row r="162" spans="1:17" ht="76.5" customHeight="1" x14ac:dyDescent="0.2">
      <c r="A162" s="3"/>
      <c r="B162" s="146" t="s">
        <v>67</v>
      </c>
      <c r="C162" s="146" t="s">
        <v>214</v>
      </c>
      <c r="D162" s="142" t="s">
        <v>9</v>
      </c>
      <c r="E162" s="146" t="s">
        <v>18</v>
      </c>
      <c r="F162" s="142" t="s">
        <v>11</v>
      </c>
      <c r="G162" s="142" t="s">
        <v>12</v>
      </c>
      <c r="H162" s="177" t="s">
        <v>74</v>
      </c>
      <c r="I162" s="177" t="s">
        <v>14</v>
      </c>
      <c r="J162" s="183" t="s">
        <v>251</v>
      </c>
    </row>
    <row r="163" spans="1:17" ht="15" customHeight="1" x14ac:dyDescent="0.2">
      <c r="A163" s="229" t="s">
        <v>158</v>
      </c>
      <c r="B163" s="179" t="s">
        <v>71</v>
      </c>
      <c r="C163" s="53"/>
      <c r="D163" s="53"/>
      <c r="E163" s="54"/>
      <c r="F163" s="54"/>
      <c r="G163" s="53"/>
      <c r="H163" s="55"/>
      <c r="I163" s="55"/>
      <c r="J163" s="56"/>
    </row>
    <row r="164" spans="1:17" ht="14.25" customHeight="1" x14ac:dyDescent="0.2">
      <c r="A164" s="3"/>
      <c r="B164" s="27" t="s">
        <v>104</v>
      </c>
      <c r="C164" s="209" t="s">
        <v>81</v>
      </c>
      <c r="D164" s="209" t="s">
        <v>107</v>
      </c>
      <c r="E164" s="209" t="s">
        <v>106</v>
      </c>
      <c r="F164" s="302">
        <v>42370</v>
      </c>
      <c r="G164" s="302">
        <v>43100</v>
      </c>
      <c r="H164" s="283">
        <v>45000</v>
      </c>
      <c r="I164" s="284">
        <v>0.5</v>
      </c>
      <c r="J164" s="330">
        <f t="shared" ref="J164:J175" si="11">H164*I164</f>
        <v>22500</v>
      </c>
    </row>
    <row r="165" spans="1:17" ht="14.25" customHeight="1" x14ac:dyDescent="0.2">
      <c r="A165" s="3"/>
      <c r="B165" s="27" t="s">
        <v>105</v>
      </c>
      <c r="C165" s="209" t="s">
        <v>81</v>
      </c>
      <c r="D165" s="209" t="s">
        <v>148</v>
      </c>
      <c r="E165" s="209" t="s">
        <v>108</v>
      </c>
      <c r="F165" s="331" t="s">
        <v>257</v>
      </c>
      <c r="G165" s="302">
        <v>43100</v>
      </c>
      <c r="H165" s="283">
        <v>65000</v>
      </c>
      <c r="I165" s="284">
        <v>0.5</v>
      </c>
      <c r="J165" s="330">
        <f t="shared" si="11"/>
        <v>32500</v>
      </c>
    </row>
    <row r="166" spans="1:17" x14ac:dyDescent="0.2">
      <c r="A166" s="3"/>
      <c r="B166" s="58"/>
      <c r="C166" s="58"/>
      <c r="D166" s="58"/>
      <c r="E166" s="59"/>
      <c r="F166" s="286"/>
      <c r="G166" s="287"/>
      <c r="H166" s="288"/>
      <c r="I166" s="289"/>
      <c r="J166" s="330">
        <f t="shared" si="11"/>
        <v>0</v>
      </c>
    </row>
    <row r="167" spans="1:17" x14ac:dyDescent="0.2">
      <c r="A167" s="3"/>
      <c r="B167" s="58"/>
      <c r="C167" s="58"/>
      <c r="D167" s="58"/>
      <c r="E167" s="59"/>
      <c r="F167" s="59"/>
      <c r="G167" s="113"/>
      <c r="H167" s="60"/>
      <c r="I167" s="61"/>
      <c r="J167" s="62">
        <f t="shared" si="11"/>
        <v>0</v>
      </c>
    </row>
    <row r="168" spans="1:17" x14ac:dyDescent="0.2">
      <c r="A168" s="3"/>
      <c r="B168" s="58"/>
      <c r="C168" s="58"/>
      <c r="D168" s="58"/>
      <c r="E168" s="59"/>
      <c r="F168" s="59"/>
      <c r="G168" s="113"/>
      <c r="H168" s="60"/>
      <c r="I168" s="61"/>
      <c r="J168" s="62">
        <f t="shared" si="11"/>
        <v>0</v>
      </c>
    </row>
    <row r="169" spans="1:17" x14ac:dyDescent="0.2">
      <c r="A169" s="3"/>
      <c r="B169" s="58"/>
      <c r="C169" s="58"/>
      <c r="D169" s="58"/>
      <c r="E169" s="59"/>
      <c r="F169" s="59"/>
      <c r="G169" s="113"/>
      <c r="H169" s="60"/>
      <c r="I169" s="61"/>
      <c r="J169" s="62">
        <f t="shared" si="11"/>
        <v>0</v>
      </c>
    </row>
    <row r="170" spans="1:17" x14ac:dyDescent="0.2">
      <c r="A170" s="3"/>
      <c r="B170" s="58"/>
      <c r="C170" s="58"/>
      <c r="D170" s="58"/>
      <c r="E170" s="59"/>
      <c r="F170" s="59"/>
      <c r="G170" s="113"/>
      <c r="H170" s="60"/>
      <c r="I170" s="61"/>
      <c r="J170" s="62">
        <f t="shared" si="11"/>
        <v>0</v>
      </c>
    </row>
    <row r="171" spans="1:17" x14ac:dyDescent="0.2">
      <c r="A171" s="3"/>
      <c r="B171" s="58"/>
      <c r="C171" s="58"/>
      <c r="D171" s="58"/>
      <c r="E171" s="59"/>
      <c r="F171" s="59"/>
      <c r="G171" s="113"/>
      <c r="H171" s="60"/>
      <c r="I171" s="61"/>
      <c r="J171" s="62">
        <f t="shared" si="11"/>
        <v>0</v>
      </c>
    </row>
    <row r="172" spans="1:17" x14ac:dyDescent="0.2">
      <c r="A172" s="3"/>
      <c r="B172" s="58"/>
      <c r="C172" s="58"/>
      <c r="D172" s="58"/>
      <c r="E172" s="59"/>
      <c r="F172" s="59"/>
      <c r="G172" s="113"/>
      <c r="H172" s="60"/>
      <c r="I172" s="61"/>
      <c r="J172" s="62">
        <f t="shared" si="11"/>
        <v>0</v>
      </c>
    </row>
    <row r="173" spans="1:17" x14ac:dyDescent="0.2">
      <c r="A173" s="3"/>
      <c r="B173" s="58"/>
      <c r="C173" s="58"/>
      <c r="D173" s="58"/>
      <c r="E173" s="59"/>
      <c r="F173" s="59"/>
      <c r="G173" s="113"/>
      <c r="H173" s="60"/>
      <c r="I173" s="61"/>
      <c r="J173" s="62">
        <f t="shared" si="11"/>
        <v>0</v>
      </c>
    </row>
    <row r="174" spans="1:17" x14ac:dyDescent="0.2">
      <c r="A174" s="3"/>
      <c r="B174" s="58"/>
      <c r="C174" s="58"/>
      <c r="D174" s="58"/>
      <c r="E174" s="59"/>
      <c r="F174" s="59"/>
      <c r="G174" s="113"/>
      <c r="H174" s="60"/>
      <c r="I174" s="61"/>
      <c r="J174" s="62">
        <f t="shared" si="11"/>
        <v>0</v>
      </c>
    </row>
    <row r="175" spans="1:17" ht="12.75" thickBot="1" x14ac:dyDescent="0.25">
      <c r="A175" s="3"/>
      <c r="B175" s="58"/>
      <c r="C175" s="58"/>
      <c r="D175" s="58"/>
      <c r="E175" s="59"/>
      <c r="F175" s="59"/>
      <c r="G175" s="113"/>
      <c r="H175" s="60"/>
      <c r="I175" s="61"/>
      <c r="J175" s="62">
        <f t="shared" si="11"/>
        <v>0</v>
      </c>
    </row>
    <row r="176" spans="1:17" s="15" customFormat="1" ht="15" customHeight="1" thickTop="1" thickBot="1" x14ac:dyDescent="0.25">
      <c r="C176" s="127"/>
      <c r="D176" s="127"/>
      <c r="E176" s="127"/>
      <c r="F176" s="128"/>
      <c r="G176" s="128"/>
      <c r="H176" s="147"/>
      <c r="I176" s="347" t="s">
        <v>246</v>
      </c>
      <c r="J176" s="19">
        <f>SUM(J164:J175)</f>
        <v>55000</v>
      </c>
      <c r="K176" s="1"/>
      <c r="L176" s="1"/>
      <c r="M176" s="1"/>
      <c r="N176" s="1"/>
      <c r="O176" s="1"/>
      <c r="P176" s="1"/>
      <c r="Q176" s="1"/>
    </row>
    <row r="177" spans="1:17" ht="21.75" thickTop="1" x14ac:dyDescent="0.2">
      <c r="A177" s="229" t="s">
        <v>157</v>
      </c>
      <c r="B177" s="353" t="s">
        <v>225</v>
      </c>
      <c r="C177" s="53"/>
      <c r="D177" s="53"/>
      <c r="E177" s="54"/>
      <c r="F177" s="54"/>
      <c r="G177" s="53"/>
      <c r="H177" s="55"/>
      <c r="I177" s="101"/>
      <c r="J177" s="56"/>
    </row>
    <row r="178" spans="1:17" x14ac:dyDescent="0.2">
      <c r="A178" s="3"/>
      <c r="B178" s="27" t="s">
        <v>109</v>
      </c>
      <c r="C178" s="27" t="s">
        <v>110</v>
      </c>
      <c r="D178" s="206" t="s">
        <v>149</v>
      </c>
      <c r="E178" s="28" t="s">
        <v>113</v>
      </c>
      <c r="F178" s="334">
        <v>42036</v>
      </c>
      <c r="G178" s="327">
        <v>42551</v>
      </c>
      <c r="H178" s="335">
        <v>18000</v>
      </c>
      <c r="I178" s="336">
        <v>1</v>
      </c>
      <c r="J178" s="62">
        <f>H178*I178</f>
        <v>18000</v>
      </c>
    </row>
    <row r="179" spans="1:17" x14ac:dyDescent="0.2">
      <c r="A179" s="3"/>
      <c r="B179" s="27" t="s">
        <v>111</v>
      </c>
      <c r="C179" s="27" t="s">
        <v>112</v>
      </c>
      <c r="D179" s="206" t="s">
        <v>150</v>
      </c>
      <c r="E179" s="28" t="s">
        <v>113</v>
      </c>
      <c r="F179" s="337">
        <v>42536</v>
      </c>
      <c r="G179" s="338">
        <v>43040</v>
      </c>
      <c r="H179" s="339">
        <v>10000</v>
      </c>
      <c r="I179" s="340">
        <v>1</v>
      </c>
      <c r="J179" s="62">
        <f t="shared" ref="J179:J184" si="12">H179*I179</f>
        <v>10000</v>
      </c>
    </row>
    <row r="180" spans="1:17" x14ac:dyDescent="0.2">
      <c r="A180" s="3"/>
      <c r="B180" s="58"/>
      <c r="C180" s="58"/>
      <c r="D180" s="58"/>
      <c r="E180" s="59"/>
      <c r="F180" s="332"/>
      <c r="G180" s="333"/>
      <c r="H180" s="60"/>
      <c r="I180" s="61"/>
      <c r="J180" s="62">
        <f t="shared" si="12"/>
        <v>0</v>
      </c>
    </row>
    <row r="181" spans="1:17" x14ac:dyDescent="0.2">
      <c r="A181" s="3"/>
      <c r="B181" s="58"/>
      <c r="C181" s="58"/>
      <c r="D181" s="58"/>
      <c r="E181" s="59"/>
      <c r="F181" s="59"/>
      <c r="G181" s="113"/>
      <c r="H181" s="60"/>
      <c r="I181" s="61"/>
      <c r="J181" s="62">
        <f t="shared" si="12"/>
        <v>0</v>
      </c>
    </row>
    <row r="182" spans="1:17" x14ac:dyDescent="0.2">
      <c r="A182" s="3"/>
      <c r="B182" s="58"/>
      <c r="C182" s="58"/>
      <c r="D182" s="58"/>
      <c r="E182" s="59"/>
      <c r="F182" s="59"/>
      <c r="G182" s="113"/>
      <c r="H182" s="60"/>
      <c r="I182" s="61"/>
      <c r="J182" s="62">
        <f t="shared" si="12"/>
        <v>0</v>
      </c>
    </row>
    <row r="183" spans="1:17" x14ac:dyDescent="0.2">
      <c r="A183" s="3"/>
      <c r="B183" s="58"/>
      <c r="C183" s="58"/>
      <c r="D183" s="58"/>
      <c r="E183" s="59"/>
      <c r="F183" s="59"/>
      <c r="G183" s="113"/>
      <c r="H183" s="60"/>
      <c r="I183" s="61"/>
      <c r="J183" s="62">
        <f t="shared" si="12"/>
        <v>0</v>
      </c>
    </row>
    <row r="184" spans="1:17" x14ac:dyDescent="0.2">
      <c r="A184" s="3"/>
      <c r="B184" s="58"/>
      <c r="C184" s="58"/>
      <c r="D184" s="58"/>
      <c r="E184" s="59"/>
      <c r="F184" s="59"/>
      <c r="G184" s="113"/>
      <c r="H184" s="60"/>
      <c r="I184" s="61"/>
      <c r="J184" s="62">
        <f t="shared" si="12"/>
        <v>0</v>
      </c>
    </row>
    <row r="185" spans="1:17" x14ac:dyDescent="0.2">
      <c r="A185" s="3"/>
      <c r="B185" s="58"/>
      <c r="C185" s="58"/>
      <c r="D185" s="58"/>
      <c r="E185" s="59"/>
      <c r="F185" s="59"/>
      <c r="G185" s="113"/>
      <c r="H185" s="60"/>
      <c r="I185" s="61"/>
      <c r="J185" s="62">
        <f>H185*I185</f>
        <v>0</v>
      </c>
    </row>
    <row r="186" spans="1:17" x14ac:dyDescent="0.2">
      <c r="A186" s="3"/>
      <c r="B186" s="58"/>
      <c r="C186" s="58"/>
      <c r="D186" s="58"/>
      <c r="E186" s="59"/>
      <c r="F186" s="59"/>
      <c r="G186" s="113"/>
      <c r="H186" s="60"/>
      <c r="I186" s="61"/>
      <c r="J186" s="62">
        <f>H186*I186</f>
        <v>0</v>
      </c>
    </row>
    <row r="187" spans="1:17" x14ac:dyDescent="0.2">
      <c r="A187" s="3"/>
      <c r="B187" s="58"/>
      <c r="C187" s="58"/>
      <c r="D187" s="58"/>
      <c r="E187" s="59"/>
      <c r="F187" s="59"/>
      <c r="G187" s="113"/>
      <c r="H187" s="60"/>
      <c r="I187" s="61"/>
      <c r="J187" s="62">
        <f>H187*I187</f>
        <v>0</v>
      </c>
    </row>
    <row r="188" spans="1:17" x14ac:dyDescent="0.2">
      <c r="A188" s="3"/>
      <c r="B188" s="58"/>
      <c r="C188" s="58"/>
      <c r="D188" s="58"/>
      <c r="E188" s="59"/>
      <c r="F188" s="59"/>
      <c r="G188" s="113"/>
      <c r="H188" s="60"/>
      <c r="I188" s="61"/>
      <c r="J188" s="62">
        <f>H188*I188</f>
        <v>0</v>
      </c>
    </row>
    <row r="189" spans="1:17" ht="12.75" thickBot="1" x14ac:dyDescent="0.25">
      <c r="A189" s="3"/>
      <c r="B189" s="58"/>
      <c r="C189" s="58"/>
      <c r="D189" s="58"/>
      <c r="E189" s="59"/>
      <c r="F189" s="59"/>
      <c r="G189" s="113"/>
      <c r="H189" s="60"/>
      <c r="I189" s="61"/>
      <c r="J189" s="62">
        <f>H189*I189</f>
        <v>0</v>
      </c>
    </row>
    <row r="190" spans="1:17" s="15" customFormat="1" ht="15" customHeight="1" thickTop="1" thickBot="1" x14ac:dyDescent="0.25">
      <c r="C190" s="127"/>
      <c r="D190" s="127"/>
      <c r="E190" s="127"/>
      <c r="F190" s="128"/>
      <c r="G190" s="128"/>
      <c r="H190" s="147"/>
      <c r="I190" s="347" t="s">
        <v>247</v>
      </c>
      <c r="J190" s="19">
        <f>SUM(J178:J189)</f>
        <v>28000</v>
      </c>
      <c r="K190" s="1"/>
      <c r="L190" s="1"/>
      <c r="M190" s="1"/>
      <c r="N190" s="1"/>
      <c r="O190" s="1"/>
      <c r="P190" s="1"/>
      <c r="Q190" s="1"/>
    </row>
    <row r="191" spans="1:17" ht="22.5" thickTop="1" x14ac:dyDescent="0.2">
      <c r="A191" s="229" t="s">
        <v>156</v>
      </c>
      <c r="B191" s="395" t="s">
        <v>230</v>
      </c>
      <c r="C191" s="396"/>
      <c r="D191" s="396"/>
      <c r="E191" s="396"/>
      <c r="F191" s="396"/>
      <c r="G191" s="396"/>
      <c r="H191" s="396"/>
      <c r="I191" s="396"/>
      <c r="J191" s="397"/>
    </row>
    <row r="192" spans="1:17" x14ac:dyDescent="0.2">
      <c r="A192" s="3"/>
      <c r="B192" s="27" t="s">
        <v>114</v>
      </c>
      <c r="C192" s="27" t="s">
        <v>115</v>
      </c>
      <c r="D192" s="27" t="s">
        <v>120</v>
      </c>
      <c r="E192" s="28" t="s">
        <v>121</v>
      </c>
      <c r="F192" s="341">
        <v>42491</v>
      </c>
      <c r="G192" s="341">
        <v>42675</v>
      </c>
      <c r="H192" s="41">
        <v>5000</v>
      </c>
      <c r="I192" s="61">
        <v>0.5</v>
      </c>
      <c r="J192" s="62">
        <f>H192*I192</f>
        <v>2500</v>
      </c>
    </row>
    <row r="193" spans="1:17" x14ac:dyDescent="0.2">
      <c r="A193" s="3"/>
      <c r="B193" s="27" t="s">
        <v>116</v>
      </c>
      <c r="C193" s="27" t="s">
        <v>115</v>
      </c>
      <c r="D193" s="27" t="s">
        <v>118</v>
      </c>
      <c r="E193" s="28" t="s">
        <v>119</v>
      </c>
      <c r="F193" s="341">
        <v>42491</v>
      </c>
      <c r="G193" s="341">
        <v>42675</v>
      </c>
      <c r="H193" s="41">
        <v>5000</v>
      </c>
      <c r="I193" s="61">
        <v>0.5</v>
      </c>
      <c r="J193" s="62">
        <f>H193*I193</f>
        <v>2500</v>
      </c>
    </row>
    <row r="194" spans="1:17" ht="14.25" customHeight="1" x14ac:dyDescent="0.2">
      <c r="A194" s="3"/>
      <c r="B194" s="27" t="s">
        <v>117</v>
      </c>
      <c r="C194" s="27" t="s">
        <v>122</v>
      </c>
      <c r="D194" s="27" t="s">
        <v>162</v>
      </c>
      <c r="E194" s="28" t="s">
        <v>123</v>
      </c>
      <c r="F194" s="341">
        <v>42522</v>
      </c>
      <c r="G194" s="341">
        <v>42736</v>
      </c>
      <c r="H194" s="41">
        <v>20000</v>
      </c>
      <c r="I194" s="61">
        <v>0.5</v>
      </c>
      <c r="J194" s="62">
        <f>H194*I194</f>
        <v>10000</v>
      </c>
    </row>
    <row r="195" spans="1:17" ht="13.5" customHeight="1" x14ac:dyDescent="0.2">
      <c r="A195" s="3"/>
      <c r="B195" s="27" t="s">
        <v>124</v>
      </c>
      <c r="C195" s="27" t="s">
        <v>122</v>
      </c>
      <c r="D195" s="27" t="s">
        <v>163</v>
      </c>
      <c r="E195" s="28" t="s">
        <v>123</v>
      </c>
      <c r="F195" s="341">
        <v>42522</v>
      </c>
      <c r="G195" s="341">
        <v>42736</v>
      </c>
      <c r="H195" s="41">
        <v>15000</v>
      </c>
      <c r="I195" s="61">
        <v>0.5</v>
      </c>
      <c r="J195" s="62">
        <f>H195*I195</f>
        <v>7500</v>
      </c>
    </row>
    <row r="196" spans="1:17" x14ac:dyDescent="0.2">
      <c r="A196" s="3"/>
      <c r="B196" s="58"/>
      <c r="C196" s="58"/>
      <c r="D196" s="58"/>
      <c r="E196" s="59"/>
      <c r="F196" s="59"/>
      <c r="G196" s="113"/>
      <c r="H196" s="60"/>
      <c r="I196" s="61"/>
      <c r="J196" s="62">
        <f>H196*I196</f>
        <v>0</v>
      </c>
    </row>
    <row r="197" spans="1:17" x14ac:dyDescent="0.2">
      <c r="A197" s="3"/>
      <c r="B197" s="58"/>
      <c r="C197" s="64"/>
      <c r="D197" s="58"/>
      <c r="E197" s="59"/>
      <c r="F197" s="59"/>
      <c r="G197" s="113"/>
      <c r="H197" s="60"/>
      <c r="I197" s="61"/>
      <c r="J197" s="62">
        <f t="shared" ref="J197:J203" si="13">H197*I197</f>
        <v>0</v>
      </c>
    </row>
    <row r="198" spans="1:17" x14ac:dyDescent="0.2">
      <c r="A198" s="3"/>
      <c r="B198" s="58"/>
      <c r="C198" s="58"/>
      <c r="D198" s="58"/>
      <c r="E198" s="59"/>
      <c r="F198" s="59"/>
      <c r="G198" s="113"/>
      <c r="H198" s="60"/>
      <c r="I198" s="61"/>
      <c r="J198" s="62">
        <f t="shared" si="13"/>
        <v>0</v>
      </c>
    </row>
    <row r="199" spans="1:17" x14ac:dyDescent="0.2">
      <c r="A199" s="3"/>
      <c r="B199" s="58"/>
      <c r="C199" s="58"/>
      <c r="D199" s="58"/>
      <c r="E199" s="59"/>
      <c r="F199" s="59"/>
      <c r="G199" s="113"/>
      <c r="H199" s="60"/>
      <c r="I199" s="61"/>
      <c r="J199" s="62">
        <f t="shared" si="13"/>
        <v>0</v>
      </c>
    </row>
    <row r="200" spans="1:17" x14ac:dyDescent="0.2">
      <c r="A200" s="3"/>
      <c r="B200" s="58"/>
      <c r="C200" s="58"/>
      <c r="D200" s="58"/>
      <c r="E200" s="59"/>
      <c r="F200" s="59"/>
      <c r="G200" s="113"/>
      <c r="H200" s="60"/>
      <c r="I200" s="61"/>
      <c r="J200" s="62">
        <f t="shared" si="13"/>
        <v>0</v>
      </c>
    </row>
    <row r="201" spans="1:17" x14ac:dyDescent="0.2">
      <c r="A201" s="3"/>
      <c r="B201" s="58"/>
      <c r="C201" s="58"/>
      <c r="D201" s="58"/>
      <c r="E201" s="59"/>
      <c r="F201" s="59"/>
      <c r="G201" s="113"/>
      <c r="H201" s="60"/>
      <c r="I201" s="61"/>
      <c r="J201" s="62">
        <f t="shared" si="13"/>
        <v>0</v>
      </c>
    </row>
    <row r="202" spans="1:17" x14ac:dyDescent="0.2">
      <c r="A202" s="3"/>
      <c r="B202" s="65"/>
      <c r="C202" s="58"/>
      <c r="D202" s="58"/>
      <c r="E202" s="59"/>
      <c r="F202" s="59"/>
      <c r="G202" s="113"/>
      <c r="H202" s="60"/>
      <c r="I202" s="61"/>
      <c r="J202" s="62">
        <f t="shared" si="13"/>
        <v>0</v>
      </c>
    </row>
    <row r="203" spans="1:17" ht="12.75" thickBot="1" x14ac:dyDescent="0.25">
      <c r="A203" s="3"/>
      <c r="B203" s="58"/>
      <c r="C203" s="58"/>
      <c r="D203" s="58"/>
      <c r="E203" s="59"/>
      <c r="F203" s="59"/>
      <c r="G203" s="113"/>
      <c r="H203" s="60"/>
      <c r="I203" s="61"/>
      <c r="J203" s="62">
        <f t="shared" si="13"/>
        <v>0</v>
      </c>
    </row>
    <row r="204" spans="1:17" s="15" customFormat="1" ht="15" customHeight="1" thickTop="1" thickBot="1" x14ac:dyDescent="0.25">
      <c r="C204" s="127"/>
      <c r="D204" s="127"/>
      <c r="E204" s="127"/>
      <c r="F204" s="128"/>
      <c r="G204" s="128"/>
      <c r="H204" s="147"/>
      <c r="I204" s="347" t="s">
        <v>248</v>
      </c>
      <c r="J204" s="19">
        <f>SUM(J192:J203)</f>
        <v>22500</v>
      </c>
      <c r="K204" s="1"/>
      <c r="L204" s="1"/>
      <c r="M204" s="1"/>
      <c r="N204" s="1"/>
      <c r="O204" s="1"/>
      <c r="P204" s="1"/>
      <c r="Q204" s="1"/>
    </row>
    <row r="205" spans="1:17" s="15" customFormat="1" ht="15" customHeight="1" thickTop="1" thickBot="1" x14ac:dyDescent="0.25">
      <c r="C205" s="138"/>
      <c r="D205" s="138"/>
      <c r="E205" s="138"/>
      <c r="F205" s="139"/>
      <c r="G205" s="139"/>
      <c r="H205" s="278"/>
      <c r="I205" s="290"/>
      <c r="J205" s="291"/>
      <c r="K205" s="1"/>
      <c r="L205" s="1"/>
      <c r="M205" s="1"/>
      <c r="N205" s="1"/>
      <c r="O205" s="1"/>
      <c r="P205" s="1"/>
      <c r="Q205" s="1"/>
    </row>
    <row r="206" spans="1:17" ht="16.5" thickTop="1" thickBot="1" x14ac:dyDescent="0.3">
      <c r="B206" s="66"/>
      <c r="C206" s="66"/>
      <c r="D206" s="66"/>
      <c r="E206" s="67"/>
      <c r="F206" s="68"/>
      <c r="G206" s="69"/>
      <c r="H206" s="70"/>
      <c r="I206" s="119" t="s">
        <v>75</v>
      </c>
      <c r="J206" s="112">
        <f>J176+J190+J204</f>
        <v>105500</v>
      </c>
    </row>
    <row r="207" spans="1:17" ht="7.5" customHeight="1" thickTop="1" x14ac:dyDescent="0.2">
      <c r="B207" s="51"/>
      <c r="C207" s="51"/>
      <c r="D207" s="50"/>
      <c r="E207" s="50"/>
    </row>
    <row r="208" spans="1:17" ht="16.5" customHeight="1" x14ac:dyDescent="0.3">
      <c r="B208" s="114" t="s">
        <v>1</v>
      </c>
      <c r="C208" s="117" t="str">
        <f>IF(ISBLANK('Produit 1 '!$D$5),"",'Produit 1 '!$D$5)</f>
        <v>Le jeu des jeux</v>
      </c>
      <c r="D208" s="117"/>
      <c r="E208" s="50"/>
    </row>
    <row r="209" spans="1:16" ht="16.5" customHeight="1" x14ac:dyDescent="0.2">
      <c r="B209" s="384" t="s">
        <v>65</v>
      </c>
      <c r="C209" s="384"/>
      <c r="D209" s="384"/>
      <c r="E209" s="384"/>
      <c r="H209" s="385" t="s">
        <v>24</v>
      </c>
      <c r="I209" s="385"/>
      <c r="J209" s="385"/>
    </row>
    <row r="210" spans="1:16" ht="7.5" customHeight="1" x14ac:dyDescent="0.2">
      <c r="B210" s="384"/>
      <c r="C210" s="384"/>
      <c r="D210" s="384"/>
      <c r="E210" s="384"/>
      <c r="H210" s="385"/>
      <c r="I210" s="385"/>
      <c r="J210" s="385"/>
    </row>
    <row r="211" spans="1:16" s="5" customFormat="1" ht="15.75" customHeight="1" x14ac:dyDescent="0.25">
      <c r="B211" s="356" t="s">
        <v>228</v>
      </c>
      <c r="C211" s="174"/>
      <c r="D211" s="174"/>
      <c r="E211" s="175"/>
      <c r="F211" s="175"/>
      <c r="G211" s="365"/>
      <c r="H211" s="388" t="s">
        <v>63</v>
      </c>
      <c r="I211" s="388"/>
      <c r="J211" s="388"/>
      <c r="K211" s="1"/>
      <c r="M211" s="1"/>
      <c r="N211" s="1"/>
      <c r="O211" s="1"/>
      <c r="P211" s="1"/>
    </row>
    <row r="212" spans="1:16" s="3" customFormat="1" ht="42.75" customHeight="1" x14ac:dyDescent="0.2">
      <c r="B212" s="355" t="s">
        <v>67</v>
      </c>
      <c r="C212" s="146" t="s">
        <v>17</v>
      </c>
      <c r="D212" s="172" t="s">
        <v>9</v>
      </c>
      <c r="E212" s="172" t="s">
        <v>10</v>
      </c>
      <c r="F212" s="146" t="s">
        <v>58</v>
      </c>
      <c r="G212" s="146" t="s">
        <v>59</v>
      </c>
      <c r="H212" s="173" t="s">
        <v>165</v>
      </c>
      <c r="I212" s="173" t="s">
        <v>14</v>
      </c>
      <c r="J212" s="102" t="s">
        <v>60</v>
      </c>
      <c r="K212" s="1"/>
      <c r="L212" s="1"/>
      <c r="M212" s="1"/>
      <c r="N212" s="1"/>
    </row>
    <row r="213" spans="1:16" s="57" customFormat="1" ht="15" customHeight="1" x14ac:dyDescent="0.25">
      <c r="A213" s="229" t="s">
        <v>164</v>
      </c>
      <c r="B213" s="234" t="s">
        <v>56</v>
      </c>
      <c r="C213" s="235"/>
      <c r="D213" s="235"/>
      <c r="E213" s="236"/>
      <c r="F213" s="236"/>
      <c r="G213" s="235"/>
      <c r="H213" s="237"/>
      <c r="I213" s="237"/>
      <c r="J213" s="238"/>
      <c r="K213" s="382" t="s">
        <v>72</v>
      </c>
    </row>
    <row r="214" spans="1:16" s="63" customFormat="1" x14ac:dyDescent="0.25">
      <c r="A214" s="377"/>
      <c r="B214" s="209" t="s">
        <v>125</v>
      </c>
      <c r="C214" s="209" t="s">
        <v>151</v>
      </c>
      <c r="D214" s="209" t="s">
        <v>84</v>
      </c>
      <c r="E214" s="209" t="s">
        <v>85</v>
      </c>
      <c r="F214" s="204">
        <v>42513</v>
      </c>
      <c r="G214" s="204">
        <v>42697</v>
      </c>
      <c r="H214" s="205">
        <v>2000</v>
      </c>
      <c r="I214" s="208">
        <v>1</v>
      </c>
      <c r="J214" s="62">
        <f>H214*I214</f>
        <v>2000</v>
      </c>
      <c r="K214" s="389"/>
    </row>
    <row r="215" spans="1:16" s="63" customFormat="1" x14ac:dyDescent="0.25">
      <c r="A215" s="377"/>
      <c r="B215" s="58"/>
      <c r="C215" s="58"/>
      <c r="D215" s="58"/>
      <c r="E215" s="59"/>
      <c r="F215" s="59"/>
      <c r="G215" s="113"/>
      <c r="H215" s="60"/>
      <c r="I215" s="61"/>
      <c r="J215" s="62">
        <f>H215*I215</f>
        <v>0</v>
      </c>
      <c r="K215" s="389"/>
    </row>
    <row r="216" spans="1:16" s="63" customFormat="1" x14ac:dyDescent="0.25">
      <c r="A216" s="377"/>
      <c r="B216" s="58"/>
      <c r="C216" s="58"/>
      <c r="D216" s="58"/>
      <c r="E216" s="59"/>
      <c r="F216" s="59"/>
      <c r="G216" s="113"/>
      <c r="H216" s="60"/>
      <c r="I216" s="61"/>
      <c r="J216" s="62">
        <f>H216*I216</f>
        <v>0</v>
      </c>
      <c r="K216" s="389"/>
    </row>
    <row r="217" spans="1:16" s="63" customFormat="1" x14ac:dyDescent="0.25">
      <c r="A217" s="377"/>
      <c r="B217" s="58"/>
      <c r="C217" s="58"/>
      <c r="D217" s="58"/>
      <c r="E217" s="59"/>
      <c r="F217" s="59"/>
      <c r="G217" s="113"/>
      <c r="H217" s="60"/>
      <c r="I217" s="61"/>
      <c r="J217" s="62">
        <f>H217*I217</f>
        <v>0</v>
      </c>
      <c r="K217" s="389"/>
    </row>
    <row r="218" spans="1:16" s="57" customFormat="1" ht="15" customHeight="1" x14ac:dyDescent="0.25">
      <c r="A218" s="377"/>
      <c r="B218" s="239" t="s">
        <v>57</v>
      </c>
      <c r="C218" s="235"/>
      <c r="D218" s="235"/>
      <c r="E218" s="236"/>
      <c r="F218" s="236"/>
      <c r="G218" s="235"/>
      <c r="H218" s="237"/>
      <c r="I218" s="240"/>
      <c r="J218" s="238"/>
      <c r="K218" s="383"/>
    </row>
    <row r="219" spans="1:16" s="63" customFormat="1" ht="27" customHeight="1" x14ac:dyDescent="0.25">
      <c r="A219" s="377"/>
      <c r="B219" s="342" t="s">
        <v>215</v>
      </c>
      <c r="C219" s="209" t="s">
        <v>81</v>
      </c>
      <c r="D219" s="203" t="s">
        <v>137</v>
      </c>
      <c r="E219" s="203" t="s">
        <v>216</v>
      </c>
      <c r="F219" s="204">
        <v>42666</v>
      </c>
      <c r="G219" s="204">
        <v>42735</v>
      </c>
      <c r="H219" s="219">
        <v>5300</v>
      </c>
      <c r="I219" s="220">
        <v>0.5</v>
      </c>
      <c r="J219" s="62">
        <f>H219*I219</f>
        <v>2650</v>
      </c>
      <c r="K219" s="383"/>
    </row>
    <row r="220" spans="1:16" s="63" customFormat="1" x14ac:dyDescent="0.25">
      <c r="A220" s="377"/>
      <c r="B220" s="58"/>
      <c r="C220" s="58"/>
      <c r="D220" s="58"/>
      <c r="E220" s="59"/>
      <c r="F220" s="59"/>
      <c r="G220" s="113"/>
      <c r="H220" s="60"/>
      <c r="I220" s="61"/>
      <c r="J220" s="62">
        <f>H220*I220</f>
        <v>0</v>
      </c>
      <c r="K220" s="383"/>
    </row>
    <row r="221" spans="1:16" s="63" customFormat="1" x14ac:dyDescent="0.25">
      <c r="A221" s="377"/>
      <c r="B221" s="58"/>
      <c r="C221" s="58"/>
      <c r="D221" s="58"/>
      <c r="E221" s="59"/>
      <c r="F221" s="59"/>
      <c r="G221" s="113"/>
      <c r="H221" s="60"/>
      <c r="I221" s="61"/>
      <c r="J221" s="62">
        <f>H221*I221</f>
        <v>0</v>
      </c>
      <c r="K221" s="383"/>
    </row>
    <row r="222" spans="1:16" s="57" customFormat="1" ht="15" customHeight="1" x14ac:dyDescent="0.25">
      <c r="A222" s="377"/>
      <c r="B222" s="256" t="s">
        <v>61</v>
      </c>
      <c r="C222" s="242"/>
      <c r="D222" s="242"/>
      <c r="E222" s="243"/>
      <c r="F222" s="243"/>
      <c r="G222" s="242"/>
      <c r="H222" s="244"/>
      <c r="I222" s="245"/>
      <c r="J222" s="246"/>
      <c r="K222" s="378" t="s">
        <v>78</v>
      </c>
    </row>
    <row r="223" spans="1:16" s="63" customFormat="1" ht="25.5" customHeight="1" x14ac:dyDescent="0.25">
      <c r="A223" s="377"/>
      <c r="B223" s="209" t="s">
        <v>152</v>
      </c>
      <c r="C223" s="27" t="s">
        <v>153</v>
      </c>
      <c r="D223" s="209" t="s">
        <v>120</v>
      </c>
      <c r="E223" s="343" t="s">
        <v>167</v>
      </c>
      <c r="F223" s="302">
        <v>42063</v>
      </c>
      <c r="G223" s="302">
        <v>42223</v>
      </c>
      <c r="H223" s="205">
        <v>4300</v>
      </c>
      <c r="I223" s="208">
        <v>0.25</v>
      </c>
      <c r="J223" s="62">
        <f>H223*I223</f>
        <v>1075</v>
      </c>
      <c r="K223" s="379"/>
    </row>
    <row r="224" spans="1:16" s="63" customFormat="1" ht="24" customHeight="1" x14ac:dyDescent="0.25">
      <c r="A224" s="377"/>
      <c r="B224" s="305" t="s">
        <v>126</v>
      </c>
      <c r="C224" s="27" t="s">
        <v>218</v>
      </c>
      <c r="D224" s="209" t="s">
        <v>166</v>
      </c>
      <c r="E224" s="209" t="s">
        <v>168</v>
      </c>
      <c r="F224" s="302">
        <v>42005</v>
      </c>
      <c r="G224" s="302">
        <v>42035</v>
      </c>
      <c r="H224" s="205">
        <v>11000</v>
      </c>
      <c r="I224" s="208">
        <v>1</v>
      </c>
      <c r="J224" s="62">
        <f>H224*I224</f>
        <v>11000</v>
      </c>
      <c r="K224" s="379"/>
    </row>
    <row r="225" spans="1:11" s="63" customFormat="1" ht="12" customHeight="1" x14ac:dyDescent="0.25">
      <c r="A225" s="377"/>
      <c r="B225" s="58"/>
      <c r="C225" s="58"/>
      <c r="D225" s="58"/>
      <c r="E225" s="59"/>
      <c r="F225" s="59"/>
      <c r="G225" s="113"/>
      <c r="H225" s="60"/>
      <c r="I225" s="61"/>
      <c r="J225" s="62">
        <f>H225*I225</f>
        <v>0</v>
      </c>
      <c r="K225" s="379"/>
    </row>
    <row r="226" spans="1:11" s="63" customFormat="1" ht="12" customHeight="1" x14ac:dyDescent="0.25">
      <c r="A226" s="377"/>
      <c r="B226" s="58"/>
      <c r="C226" s="64"/>
      <c r="D226" s="58"/>
      <c r="E226" s="59"/>
      <c r="F226" s="59"/>
      <c r="G226" s="113"/>
      <c r="H226" s="60"/>
      <c r="I226" s="61"/>
      <c r="J226" s="62">
        <f>H226*I226</f>
        <v>0</v>
      </c>
      <c r="K226" s="379"/>
    </row>
    <row r="227" spans="1:11" s="57" customFormat="1" ht="15" customHeight="1" x14ac:dyDescent="0.25">
      <c r="A227" s="377"/>
      <c r="B227" s="256" t="s">
        <v>69</v>
      </c>
      <c r="C227" s="257"/>
      <c r="D227" s="257"/>
      <c r="E227" s="257"/>
      <c r="F227" s="257"/>
      <c r="G227" s="257"/>
      <c r="H227" s="257"/>
      <c r="I227" s="257"/>
      <c r="J227" s="257"/>
      <c r="K227" s="379"/>
    </row>
    <row r="228" spans="1:11" s="63" customFormat="1" ht="39.75" customHeight="1" x14ac:dyDescent="0.25">
      <c r="A228" s="377"/>
      <c r="B228" s="281" t="s">
        <v>217</v>
      </c>
      <c r="C228" s="206" t="s">
        <v>81</v>
      </c>
      <c r="D228" s="27" t="s">
        <v>145</v>
      </c>
      <c r="E228" s="28" t="s">
        <v>144</v>
      </c>
      <c r="F228" s="302">
        <v>42036</v>
      </c>
      <c r="G228" s="344" t="s">
        <v>258</v>
      </c>
      <c r="H228" s="222">
        <v>75000</v>
      </c>
      <c r="I228" s="212">
        <v>1</v>
      </c>
      <c r="J228" s="62">
        <f>H228*I228</f>
        <v>75000</v>
      </c>
      <c r="K228" s="379"/>
    </row>
    <row r="229" spans="1:11" s="63" customFormat="1" ht="12" customHeight="1" x14ac:dyDescent="0.25">
      <c r="A229" s="377"/>
      <c r="B229" s="58"/>
      <c r="C229" s="58"/>
      <c r="D229" s="58"/>
      <c r="E229" s="59"/>
      <c r="F229" s="59"/>
      <c r="G229" s="113"/>
      <c r="H229" s="60"/>
      <c r="I229" s="61"/>
      <c r="J229" s="62">
        <f>H229*I229</f>
        <v>0</v>
      </c>
      <c r="K229" s="379"/>
    </row>
    <row r="230" spans="1:11" s="63" customFormat="1" ht="12" customHeight="1" x14ac:dyDescent="0.25">
      <c r="A230" s="377"/>
      <c r="B230" s="58"/>
      <c r="C230" s="58"/>
      <c r="D230" s="58"/>
      <c r="E230" s="59"/>
      <c r="F230" s="59"/>
      <c r="G230" s="113"/>
      <c r="H230" s="60"/>
      <c r="I230" s="61"/>
      <c r="J230" s="62">
        <f>H230*I230</f>
        <v>0</v>
      </c>
      <c r="K230" s="379"/>
    </row>
    <row r="231" spans="1:11" s="57" customFormat="1" ht="15" customHeight="1" x14ac:dyDescent="0.25">
      <c r="A231" s="377"/>
      <c r="B231" s="241" t="s">
        <v>62</v>
      </c>
      <c r="C231" s="257"/>
      <c r="D231" s="257"/>
      <c r="E231" s="257"/>
      <c r="F231" s="257"/>
      <c r="G231" s="257"/>
      <c r="H231" s="257"/>
      <c r="I231" s="257"/>
      <c r="J231" s="257"/>
      <c r="K231" s="379"/>
    </row>
    <row r="232" spans="1:11" s="63" customFormat="1" ht="24" customHeight="1" x14ac:dyDescent="0.25">
      <c r="A232" s="377"/>
      <c r="B232" s="206" t="s">
        <v>140</v>
      </c>
      <c r="C232" s="207" t="s">
        <v>141</v>
      </c>
      <c r="D232" s="207" t="s">
        <v>142</v>
      </c>
      <c r="E232" s="221" t="s">
        <v>143</v>
      </c>
      <c r="F232" s="345" t="s">
        <v>259</v>
      </c>
      <c r="G232" s="346" t="s">
        <v>260</v>
      </c>
      <c r="H232" s="222">
        <v>55000</v>
      </c>
      <c r="I232" s="212">
        <v>1</v>
      </c>
      <c r="J232" s="62">
        <f>H232*I232</f>
        <v>55000</v>
      </c>
      <c r="K232" s="379"/>
    </row>
    <row r="233" spans="1:11" s="63" customFormat="1" ht="12" customHeight="1" x14ac:dyDescent="0.25">
      <c r="A233" s="377"/>
      <c r="B233" s="58"/>
      <c r="C233" s="58"/>
      <c r="D233" s="58"/>
      <c r="E233" s="59"/>
      <c r="F233" s="59"/>
      <c r="G233" s="113"/>
      <c r="H233" s="60"/>
      <c r="I233" s="61"/>
      <c r="J233" s="62">
        <f>H233*I233</f>
        <v>0</v>
      </c>
      <c r="K233" s="379"/>
    </row>
    <row r="234" spans="1:11" ht="12" customHeight="1" x14ac:dyDescent="0.2">
      <c r="A234" s="377"/>
      <c r="B234" s="65"/>
      <c r="C234" s="65"/>
      <c r="D234" s="65"/>
      <c r="E234" s="96"/>
      <c r="F234" s="96"/>
      <c r="G234" s="113"/>
      <c r="H234" s="97"/>
      <c r="I234" s="61"/>
      <c r="J234" s="62">
        <f>H234*I234</f>
        <v>0</v>
      </c>
      <c r="K234" s="379"/>
    </row>
    <row r="235" spans="1:11" ht="12" customHeight="1" x14ac:dyDescent="0.2">
      <c r="B235" s="259"/>
      <c r="C235" s="259"/>
      <c r="D235" s="259"/>
      <c r="E235" s="260"/>
      <c r="F235" s="260"/>
      <c r="G235" s="261"/>
      <c r="H235" s="264"/>
      <c r="I235" s="347" t="s">
        <v>199</v>
      </c>
      <c r="J235" s="262">
        <f>SUM(J214:J234)</f>
        <v>146725</v>
      </c>
      <c r="K235" s="263"/>
    </row>
    <row r="236" spans="1:11" ht="12" customHeight="1" thickBot="1" x14ac:dyDescent="0.25">
      <c r="B236" s="259"/>
      <c r="C236" s="259"/>
      <c r="D236" s="259"/>
      <c r="E236" s="260"/>
      <c r="F236" s="260"/>
      <c r="G236" s="261"/>
      <c r="H236" s="265"/>
      <c r="I236" s="266"/>
      <c r="J236" s="267"/>
      <c r="K236" s="263"/>
    </row>
    <row r="237" spans="1:11" ht="12" customHeight="1" thickTop="1" thickBot="1" x14ac:dyDescent="0.3">
      <c r="B237" s="268"/>
      <c r="C237" s="268"/>
      <c r="D237" s="268"/>
      <c r="E237" s="269"/>
      <c r="F237" s="270"/>
      <c r="G237" s="271"/>
      <c r="H237" s="272"/>
      <c r="I237" s="272" t="s">
        <v>249</v>
      </c>
      <c r="J237" s="19">
        <f>SUM(J204+J235)</f>
        <v>169225</v>
      </c>
      <c r="K237" s="263"/>
    </row>
    <row r="238" spans="1:11" ht="12" customHeight="1" thickTop="1" x14ac:dyDescent="0.2">
      <c r="B238" s="259"/>
      <c r="C238" s="259"/>
      <c r="D238" s="259"/>
      <c r="E238" s="260"/>
      <c r="F238" s="260"/>
      <c r="G238" s="261"/>
      <c r="H238" s="265"/>
      <c r="I238" s="266"/>
      <c r="J238" s="267"/>
      <c r="K238" s="263"/>
    </row>
    <row r="239" spans="1:11" ht="12" customHeight="1" x14ac:dyDescent="0.2">
      <c r="A239" s="229" t="s">
        <v>171</v>
      </c>
      <c r="B239" s="364" t="s">
        <v>255</v>
      </c>
      <c r="C239" s="248"/>
      <c r="D239" s="248"/>
      <c r="E239" s="249"/>
      <c r="F239" s="249"/>
      <c r="G239" s="250"/>
      <c r="H239" s="251"/>
      <c r="I239" s="252"/>
      <c r="J239" s="253"/>
      <c r="K239" s="380" t="s">
        <v>28</v>
      </c>
    </row>
    <row r="240" spans="1:11" ht="12" customHeight="1" x14ac:dyDescent="0.2">
      <c r="A240" s="35"/>
      <c r="B240" s="27" t="s">
        <v>135</v>
      </c>
      <c r="C240" s="27" t="s">
        <v>134</v>
      </c>
      <c r="D240" s="27" t="s">
        <v>136</v>
      </c>
      <c r="E240" s="209" t="s">
        <v>133</v>
      </c>
      <c r="F240" s="327" t="s">
        <v>261</v>
      </c>
      <c r="G240" s="302">
        <v>42735</v>
      </c>
      <c r="H240" s="41">
        <v>2000</v>
      </c>
      <c r="I240" s="30">
        <v>1</v>
      </c>
      <c r="J240" s="39">
        <f>H240*I240</f>
        <v>2000</v>
      </c>
      <c r="K240" s="381"/>
    </row>
    <row r="241" spans="1:12" ht="12" customHeight="1" x14ac:dyDescent="0.2">
      <c r="A241" s="35"/>
      <c r="B241" s="27"/>
      <c r="C241" s="27"/>
      <c r="D241" s="27"/>
      <c r="E241" s="28"/>
      <c r="F241" s="282"/>
      <c r="G241" s="287"/>
      <c r="H241" s="41"/>
      <c r="I241" s="30"/>
      <c r="J241" s="39">
        <f>H241*I241</f>
        <v>0</v>
      </c>
      <c r="K241" s="381"/>
    </row>
    <row r="242" spans="1:12" ht="12" customHeight="1" thickBot="1" x14ac:dyDescent="0.25">
      <c r="A242" s="35"/>
      <c r="B242" s="148"/>
      <c r="C242" s="27"/>
      <c r="D242" s="27"/>
      <c r="E242" s="28"/>
      <c r="F242" s="28"/>
      <c r="G242" s="113"/>
      <c r="H242" s="41"/>
      <c r="I242" s="30"/>
      <c r="J242" s="39">
        <f>H242*I242</f>
        <v>0</v>
      </c>
      <c r="K242" s="381"/>
    </row>
    <row r="243" spans="1:12" ht="12" customHeight="1" thickTop="1" thickBot="1" x14ac:dyDescent="0.25">
      <c r="A243" s="35"/>
      <c r="B243" s="27"/>
      <c r="C243" s="27"/>
      <c r="D243" s="27"/>
      <c r="E243" s="28"/>
      <c r="F243" s="28"/>
      <c r="G243" s="113"/>
      <c r="H243" s="147"/>
      <c r="I243" s="347" t="s">
        <v>193</v>
      </c>
      <c r="J243" s="19">
        <f>SUM(J240:J242)</f>
        <v>2000</v>
      </c>
      <c r="K243" s="279"/>
    </row>
    <row r="244" spans="1:12" ht="12" customHeight="1" thickTop="1" x14ac:dyDescent="0.2">
      <c r="A244" s="229" t="s">
        <v>170</v>
      </c>
      <c r="B244" s="254" t="s">
        <v>30</v>
      </c>
      <c r="C244" s="255"/>
      <c r="D244" s="255"/>
      <c r="E244" s="255"/>
      <c r="F244" s="255"/>
      <c r="G244" s="255"/>
      <c r="H244" s="255"/>
      <c r="I244" s="255"/>
      <c r="J244" s="255"/>
      <c r="K244" s="382" t="s">
        <v>27</v>
      </c>
    </row>
    <row r="245" spans="1:12" ht="12" customHeight="1" x14ac:dyDescent="0.2">
      <c r="A245" s="15"/>
      <c r="B245" s="206" t="s">
        <v>130</v>
      </c>
      <c r="C245" s="209" t="s">
        <v>81</v>
      </c>
      <c r="D245" s="209" t="s">
        <v>131</v>
      </c>
      <c r="E245" s="216" t="s">
        <v>132</v>
      </c>
      <c r="F245" s="302">
        <v>42455</v>
      </c>
      <c r="G245" s="302">
        <v>42735</v>
      </c>
      <c r="H245" s="205">
        <v>10000</v>
      </c>
      <c r="I245" s="208">
        <v>1</v>
      </c>
      <c r="J245" s="39">
        <f>H245*I245</f>
        <v>10000</v>
      </c>
      <c r="K245" s="383"/>
    </row>
    <row r="246" spans="1:12" ht="12" customHeight="1" x14ac:dyDescent="0.2">
      <c r="A246" s="15"/>
      <c r="B246" s="217"/>
      <c r="C246" s="217"/>
      <c r="D246" s="209"/>
      <c r="E246" s="209"/>
      <c r="F246" s="204"/>
      <c r="G246" s="204"/>
      <c r="H246" s="205"/>
      <c r="I246" s="208"/>
      <c r="J246" s="39">
        <f>H246*I246</f>
        <v>0</v>
      </c>
      <c r="K246" s="383"/>
    </row>
    <row r="247" spans="1:12" ht="12" customHeight="1" thickBot="1" x14ac:dyDescent="0.25">
      <c r="A247" s="35"/>
      <c r="B247" s="150"/>
      <c r="C247" s="27"/>
      <c r="D247" s="27"/>
      <c r="E247" s="28"/>
      <c r="F247" s="28"/>
      <c r="G247" s="149"/>
      <c r="H247" s="41"/>
      <c r="I247" s="30"/>
      <c r="J247" s="109">
        <f>H247*I247</f>
        <v>0</v>
      </c>
      <c r="K247" s="383"/>
    </row>
    <row r="248" spans="1:12" ht="12" customHeight="1" thickTop="1" thickBot="1" x14ac:dyDescent="0.25">
      <c r="A248" s="35"/>
      <c r="B248" s="274"/>
      <c r="C248" s="274"/>
      <c r="D248" s="274"/>
      <c r="E248" s="275"/>
      <c r="F248" s="275"/>
      <c r="G248" s="276"/>
      <c r="H248" s="147"/>
      <c r="I248" s="347" t="s">
        <v>194</v>
      </c>
      <c r="J248" s="292">
        <f>SUM(J245:J247)</f>
        <v>10000</v>
      </c>
      <c r="K248" s="277"/>
    </row>
    <row r="249" spans="1:12" s="35" customFormat="1" ht="15" customHeight="1" thickTop="1" x14ac:dyDescent="0.2">
      <c r="A249" s="229" t="s">
        <v>169</v>
      </c>
      <c r="B249" s="247" t="s">
        <v>25</v>
      </c>
      <c r="C249" s="248"/>
      <c r="D249" s="248"/>
      <c r="E249" s="249"/>
      <c r="F249" s="249"/>
      <c r="G249" s="250"/>
      <c r="H249" s="251"/>
      <c r="I249" s="252"/>
      <c r="J249" s="253"/>
      <c r="K249" s="380" t="s">
        <v>26</v>
      </c>
    </row>
    <row r="250" spans="1:12" s="35" customFormat="1" ht="25.5" customHeight="1" x14ac:dyDescent="0.25">
      <c r="B250" s="206" t="s">
        <v>127</v>
      </c>
      <c r="C250" s="206" t="s">
        <v>81</v>
      </c>
      <c r="D250" s="206" t="s">
        <v>128</v>
      </c>
      <c r="E250" s="207" t="s">
        <v>129</v>
      </c>
      <c r="F250" s="327" t="s">
        <v>262</v>
      </c>
      <c r="G250" s="327" t="s">
        <v>263</v>
      </c>
      <c r="H250" s="218">
        <v>8600</v>
      </c>
      <c r="I250" s="212">
        <v>1</v>
      </c>
      <c r="J250" s="39">
        <f>H250*I250</f>
        <v>8600</v>
      </c>
      <c r="K250" s="381"/>
    </row>
    <row r="251" spans="1:12" s="35" customFormat="1" ht="12" customHeight="1" x14ac:dyDescent="0.25">
      <c r="B251" s="27"/>
      <c r="C251" s="27"/>
      <c r="D251" s="27"/>
      <c r="E251" s="28"/>
      <c r="F251" s="28"/>
      <c r="G251" s="113"/>
      <c r="H251" s="41"/>
      <c r="I251" s="30"/>
      <c r="J251" s="39">
        <f>H251*I251</f>
        <v>0</v>
      </c>
      <c r="K251" s="381"/>
    </row>
    <row r="252" spans="1:12" s="35" customFormat="1" ht="12" customHeight="1" thickBot="1" x14ac:dyDescent="0.3">
      <c r="B252" s="27"/>
      <c r="C252" s="27"/>
      <c r="D252" s="27"/>
      <c r="E252" s="28"/>
      <c r="F252" s="28"/>
      <c r="G252" s="113"/>
      <c r="H252" s="41"/>
      <c r="I252" s="30"/>
      <c r="J252" s="109">
        <f>H252*I252</f>
        <v>0</v>
      </c>
      <c r="K252" s="381"/>
    </row>
    <row r="253" spans="1:12" s="35" customFormat="1" ht="12" customHeight="1" thickTop="1" thickBot="1" x14ac:dyDescent="0.3">
      <c r="A253" s="273"/>
      <c r="B253" s="231"/>
      <c r="C253" s="231"/>
      <c r="D253" s="231"/>
      <c r="E253" s="232"/>
      <c r="F253" s="232"/>
      <c r="G253" s="233"/>
      <c r="H253" s="147"/>
      <c r="I253" s="347" t="s">
        <v>195</v>
      </c>
      <c r="J253" s="293">
        <f>SUM(J250:J252)</f>
        <v>8600</v>
      </c>
      <c r="K253" s="258"/>
    </row>
    <row r="254" spans="1:12" s="15" customFormat="1" ht="15" customHeight="1" thickTop="1" x14ac:dyDescent="0.25">
      <c r="A254" s="229" t="s">
        <v>172</v>
      </c>
      <c r="B254" s="280" t="s">
        <v>252</v>
      </c>
      <c r="C254" s="235"/>
      <c r="D254" s="235"/>
      <c r="E254" s="236"/>
      <c r="F254" s="236"/>
      <c r="G254" s="235"/>
      <c r="H254" s="237"/>
      <c r="I254" s="240"/>
      <c r="J254" s="238"/>
      <c r="K254" s="381" t="s">
        <v>223</v>
      </c>
      <c r="L254" s="258"/>
    </row>
    <row r="255" spans="1:12" s="35" customFormat="1" ht="25.5" customHeight="1" x14ac:dyDescent="0.25">
      <c r="B255" s="281" t="s">
        <v>138</v>
      </c>
      <c r="C255" s="281" t="s">
        <v>139</v>
      </c>
      <c r="D255" s="281" t="s">
        <v>173</v>
      </c>
      <c r="E255" s="282" t="s">
        <v>174</v>
      </c>
      <c r="F255" s="348" t="s">
        <v>264</v>
      </c>
      <c r="G255" s="344" t="s">
        <v>265</v>
      </c>
      <c r="H255" s="283">
        <v>15000</v>
      </c>
      <c r="I255" s="284">
        <v>1</v>
      </c>
      <c r="J255" s="62">
        <f>H255*I255</f>
        <v>15000</v>
      </c>
      <c r="K255" s="381"/>
      <c r="L255" s="258"/>
    </row>
    <row r="256" spans="1:12" s="35" customFormat="1" ht="12" customHeight="1" x14ac:dyDescent="0.25">
      <c r="B256" s="285"/>
      <c r="C256" s="285"/>
      <c r="D256" s="285"/>
      <c r="E256" s="286"/>
      <c r="F256" s="286"/>
      <c r="G256" s="287"/>
      <c r="H256" s="288"/>
      <c r="I256" s="289"/>
      <c r="J256" s="62">
        <f>H256*I256</f>
        <v>0</v>
      </c>
      <c r="K256" s="381"/>
      <c r="L256" s="258"/>
    </row>
    <row r="257" spans="1:18" s="35" customFormat="1" ht="12" customHeight="1" thickBot="1" x14ac:dyDescent="0.3">
      <c r="B257" s="285"/>
      <c r="C257" s="285"/>
      <c r="D257" s="285"/>
      <c r="E257" s="286"/>
      <c r="F257" s="286"/>
      <c r="G257" s="287"/>
      <c r="H257" s="288"/>
      <c r="I257" s="289"/>
      <c r="J257" s="295">
        <f>H257*I257</f>
        <v>0</v>
      </c>
      <c r="K257" s="381"/>
      <c r="L257" s="258"/>
    </row>
    <row r="258" spans="1:18" s="35" customFormat="1" ht="12" customHeight="1" thickTop="1" thickBot="1" x14ac:dyDescent="0.3">
      <c r="B258" s="274"/>
      <c r="C258" s="274"/>
      <c r="D258" s="274"/>
      <c r="E258" s="275"/>
      <c r="F258" s="275"/>
      <c r="G258" s="276"/>
      <c r="H258" s="147"/>
      <c r="I258" s="347" t="s">
        <v>196</v>
      </c>
      <c r="J258" s="294">
        <f>SUM(J255:J257)</f>
        <v>15000</v>
      </c>
      <c r="K258" s="277"/>
    </row>
    <row r="259" spans="1:18" s="35" customFormat="1" ht="12" customHeight="1" thickTop="1" x14ac:dyDescent="0.25"/>
    <row r="260" spans="1:18" s="10" customFormat="1" ht="15.75" customHeight="1" x14ac:dyDescent="0.2">
      <c r="B260" s="386" t="s">
        <v>64</v>
      </c>
      <c r="C260" s="386"/>
      <c r="D260" s="386"/>
      <c r="E260" s="386"/>
      <c r="F260" s="386"/>
      <c r="G260" s="386"/>
      <c r="H260" s="386"/>
      <c r="I260" s="386"/>
      <c r="J260" s="386"/>
      <c r="K260" s="176"/>
      <c r="L260" s="11"/>
      <c r="M260" s="1"/>
      <c r="N260" s="1"/>
      <c r="O260" s="1"/>
      <c r="P260" s="1"/>
    </row>
    <row r="261" spans="1:18" ht="15" customHeight="1" x14ac:dyDescent="0.2">
      <c r="A261" s="296"/>
      <c r="B261" s="386"/>
      <c r="C261" s="386"/>
      <c r="D261" s="386"/>
      <c r="E261" s="386"/>
      <c r="F261" s="386"/>
      <c r="G261" s="386"/>
      <c r="H261" s="386"/>
      <c r="I261" s="386"/>
      <c r="J261" s="386"/>
      <c r="K261" s="176"/>
    </row>
    <row r="262" spans="1:18" ht="12" customHeight="1" x14ac:dyDescent="0.25">
      <c r="B262" s="51"/>
      <c r="C262" s="51"/>
      <c r="D262" s="50"/>
      <c r="E262" s="118"/>
      <c r="F262" s="129" t="s">
        <v>4</v>
      </c>
    </row>
    <row r="263" spans="1:18" ht="17.25" customHeight="1" x14ac:dyDescent="0.3">
      <c r="B263" s="114" t="s">
        <v>1</v>
      </c>
      <c r="C263" s="117" t="str">
        <f>IF(ISBLANK('Produit 1 '!$D$5),"",'Produit 1 '!$D$5)</f>
        <v>Le jeu des jeux</v>
      </c>
      <c r="D263" s="117"/>
      <c r="E263" s="118"/>
      <c r="F263" s="176" t="s">
        <v>219</v>
      </c>
      <c r="G263" s="176"/>
      <c r="H263" s="176"/>
      <c r="I263" s="176"/>
      <c r="J263" s="176"/>
      <c r="L263" s="176"/>
      <c r="M263" s="176"/>
      <c r="N263" s="176"/>
      <c r="O263" s="176"/>
      <c r="P263" s="176"/>
    </row>
    <row r="264" spans="1:18" ht="17.25" customHeight="1" x14ac:dyDescent="0.2">
      <c r="B264" s="114"/>
      <c r="C264" s="114"/>
      <c r="D264" s="114"/>
      <c r="E264" s="118"/>
      <c r="F264" s="176" t="s">
        <v>68</v>
      </c>
      <c r="G264" s="176"/>
      <c r="H264" s="176"/>
      <c r="I264" s="176"/>
      <c r="J264" s="176"/>
      <c r="L264" s="176"/>
      <c r="M264" s="176"/>
      <c r="N264" s="176"/>
      <c r="O264" s="176"/>
      <c r="P264" s="176"/>
    </row>
    <row r="265" spans="1:18" ht="17.25" customHeight="1" x14ac:dyDescent="0.2">
      <c r="B265" s="51"/>
      <c r="C265" s="51"/>
      <c r="D265" s="50"/>
      <c r="E265" s="50"/>
      <c r="F265" s="132" t="s">
        <v>55</v>
      </c>
    </row>
    <row r="266" spans="1:18" ht="16.5" customHeight="1" x14ac:dyDescent="0.2">
      <c r="B266" s="137" t="s">
        <v>16</v>
      </c>
      <c r="D266" s="50"/>
      <c r="E266" s="50"/>
      <c r="H266" s="366" t="s">
        <v>5</v>
      </c>
      <c r="I266" s="366"/>
      <c r="J266" s="366"/>
      <c r="K266" s="366"/>
      <c r="L266" s="366"/>
      <c r="M266" s="366"/>
      <c r="N266" s="366"/>
      <c r="O266" s="366"/>
      <c r="P266" s="366"/>
      <c r="Q266" s="366"/>
      <c r="R266" s="366"/>
    </row>
    <row r="267" spans="1:18" ht="7.5" customHeight="1" x14ac:dyDescent="0.2">
      <c r="B267" s="51"/>
      <c r="C267" s="51"/>
      <c r="D267" s="50"/>
      <c r="E267" s="50"/>
      <c r="H267" s="366"/>
      <c r="I267" s="366"/>
      <c r="J267" s="366"/>
      <c r="K267" s="366"/>
      <c r="L267" s="366"/>
      <c r="M267" s="366"/>
      <c r="N267" s="366"/>
      <c r="O267" s="366"/>
      <c r="P267" s="366"/>
      <c r="Q267" s="366"/>
      <c r="R267" s="366"/>
    </row>
    <row r="268" spans="1:18" s="5" customFormat="1" ht="15.75" customHeight="1" x14ac:dyDescent="0.25">
      <c r="B268" s="387" t="s">
        <v>52</v>
      </c>
      <c r="C268" s="387"/>
      <c r="D268" s="387"/>
      <c r="E268" s="387"/>
      <c r="F268" s="387"/>
      <c r="G268" s="170"/>
      <c r="H268" s="376" t="s">
        <v>51</v>
      </c>
      <c r="I268" s="376"/>
      <c r="J268" s="376"/>
      <c r="K268" s="376"/>
      <c r="L268" s="376"/>
      <c r="M268" s="376" t="s">
        <v>54</v>
      </c>
      <c r="N268" s="376"/>
      <c r="O268" s="376"/>
      <c r="P268" s="376"/>
      <c r="Q268" s="376"/>
      <c r="R268" s="376"/>
    </row>
    <row r="269" spans="1:18" s="3" customFormat="1" ht="79.5" customHeight="1" x14ac:dyDescent="0.2">
      <c r="B269" s="319" t="s">
        <v>67</v>
      </c>
      <c r="C269" s="142" t="s">
        <v>17</v>
      </c>
      <c r="D269" s="142" t="s">
        <v>222</v>
      </c>
      <c r="E269" s="142" t="s">
        <v>18</v>
      </c>
      <c r="F269" s="142" t="s">
        <v>11</v>
      </c>
      <c r="G269" s="142" t="s">
        <v>12</v>
      </c>
      <c r="H269" s="144" t="s">
        <v>48</v>
      </c>
      <c r="I269" s="144" t="s">
        <v>49</v>
      </c>
      <c r="J269" s="102" t="s">
        <v>50</v>
      </c>
      <c r="K269" s="352" t="s">
        <v>220</v>
      </c>
      <c r="L269" s="102" t="s">
        <v>51</v>
      </c>
      <c r="M269" s="145" t="s">
        <v>186</v>
      </c>
      <c r="N269" s="168" t="s">
        <v>187</v>
      </c>
      <c r="O269" s="168" t="s">
        <v>188</v>
      </c>
      <c r="P269" s="187" t="s">
        <v>189</v>
      </c>
      <c r="Q269" s="188" t="s">
        <v>177</v>
      </c>
      <c r="R269" s="169" t="s">
        <v>190</v>
      </c>
    </row>
    <row r="270" spans="1:18" s="15" customFormat="1" ht="15" customHeight="1" x14ac:dyDescent="0.25">
      <c r="B270" s="167" t="s">
        <v>45</v>
      </c>
      <c r="C270" s="85"/>
      <c r="D270" s="85"/>
      <c r="E270" s="85"/>
      <c r="F270" s="86"/>
      <c r="G270" s="86"/>
      <c r="H270" s="85"/>
      <c r="I270" s="87"/>
      <c r="J270" s="87"/>
      <c r="K270" s="88"/>
      <c r="L270" s="87"/>
      <c r="M270" s="89"/>
      <c r="N270" s="89"/>
      <c r="O270" s="89"/>
      <c r="P270" s="90"/>
      <c r="Q270" s="90"/>
      <c r="R270" s="91"/>
    </row>
    <row r="271" spans="1:18" s="35" customFormat="1" ht="24" x14ac:dyDescent="0.25">
      <c r="B271" s="206" t="s">
        <v>94</v>
      </c>
      <c r="C271" s="207" t="s">
        <v>154</v>
      </c>
      <c r="D271" s="207" t="s">
        <v>95</v>
      </c>
      <c r="E271" s="207" t="s">
        <v>96</v>
      </c>
      <c r="F271" s="302">
        <v>42461</v>
      </c>
      <c r="G271" s="302">
        <v>42614</v>
      </c>
      <c r="H271" s="211">
        <v>5500</v>
      </c>
      <c r="I271" s="212">
        <v>1</v>
      </c>
      <c r="J271" s="45">
        <f>IF($E$9="yes","n/a", H271*I271)</f>
        <v>5500</v>
      </c>
      <c r="K271" s="31">
        <v>1</v>
      </c>
      <c r="L271" s="45">
        <f t="shared" ref="L271:L284" si="14">IF(J271="n/a", "n/a", J271*K271)</f>
        <v>5500</v>
      </c>
      <c r="M271" s="33"/>
      <c r="N271" s="33"/>
      <c r="O271" s="33"/>
      <c r="P271" s="211"/>
      <c r="Q271" s="33">
        <v>5500</v>
      </c>
      <c r="R271" s="34"/>
    </row>
    <row r="272" spans="1:18" s="35" customFormat="1" ht="24" x14ac:dyDescent="0.25">
      <c r="B272" s="351"/>
      <c r="C272" s="213" t="s">
        <v>97</v>
      </c>
      <c r="D272" s="213" t="s">
        <v>98</v>
      </c>
      <c r="E272" s="213" t="s">
        <v>99</v>
      </c>
      <c r="F272" s="302">
        <v>42401</v>
      </c>
      <c r="G272" s="302">
        <v>42454</v>
      </c>
      <c r="H272" s="214">
        <v>1200</v>
      </c>
      <c r="I272" s="215">
        <v>1</v>
      </c>
      <c r="J272" s="45">
        <f t="shared" ref="J272:J316" si="15">IF($E$9="yes","n/a", H272*I272)</f>
        <v>1200</v>
      </c>
      <c r="K272" s="31">
        <v>1</v>
      </c>
      <c r="L272" s="45">
        <f t="shared" si="14"/>
        <v>1200</v>
      </c>
      <c r="M272" s="33"/>
      <c r="N272" s="214" t="s">
        <v>209</v>
      </c>
      <c r="O272" s="33"/>
      <c r="P272" s="349"/>
      <c r="Q272" s="33">
        <v>1200</v>
      </c>
      <c r="R272" s="34"/>
    </row>
    <row r="273" spans="2:18" s="35" customFormat="1" x14ac:dyDescent="0.25">
      <c r="B273" s="27"/>
      <c r="C273" s="27"/>
      <c r="D273" s="27"/>
      <c r="E273" s="27"/>
      <c r="F273" s="28"/>
      <c r="G273" s="28"/>
      <c r="H273" s="44"/>
      <c r="I273" s="30"/>
      <c r="J273" s="45">
        <f t="shared" si="15"/>
        <v>0</v>
      </c>
      <c r="K273" s="31">
        <v>1</v>
      </c>
      <c r="L273" s="45">
        <f t="shared" si="14"/>
        <v>0</v>
      </c>
      <c r="M273" s="33"/>
      <c r="N273" s="33"/>
      <c r="O273" s="33"/>
      <c r="P273" s="33"/>
      <c r="Q273" s="33"/>
      <c r="R273" s="34"/>
    </row>
    <row r="274" spans="2:18" s="35" customFormat="1" x14ac:dyDescent="0.25">
      <c r="B274" s="27"/>
      <c r="C274" s="27"/>
      <c r="D274" s="27"/>
      <c r="E274" s="27"/>
      <c r="F274" s="28"/>
      <c r="G274" s="28"/>
      <c r="H274" s="44"/>
      <c r="I274" s="30"/>
      <c r="J274" s="45">
        <f t="shared" si="15"/>
        <v>0</v>
      </c>
      <c r="K274" s="31">
        <v>1</v>
      </c>
      <c r="L274" s="45">
        <f t="shared" si="14"/>
        <v>0</v>
      </c>
      <c r="M274" s="33"/>
      <c r="N274" s="33"/>
      <c r="O274" s="33"/>
      <c r="P274" s="33"/>
      <c r="Q274" s="33"/>
      <c r="R274" s="34"/>
    </row>
    <row r="275" spans="2:18" s="35" customFormat="1" x14ac:dyDescent="0.25">
      <c r="B275" s="27"/>
      <c r="C275" s="27"/>
      <c r="D275" s="27"/>
      <c r="E275" s="27"/>
      <c r="F275" s="28"/>
      <c r="G275" s="28"/>
      <c r="H275" s="44"/>
      <c r="I275" s="30"/>
      <c r="J275" s="45">
        <f t="shared" si="15"/>
        <v>0</v>
      </c>
      <c r="K275" s="31">
        <v>1</v>
      </c>
      <c r="L275" s="45">
        <f t="shared" si="14"/>
        <v>0</v>
      </c>
      <c r="M275" s="33"/>
      <c r="N275" s="33"/>
      <c r="O275" s="33"/>
      <c r="P275" s="33"/>
      <c r="Q275" s="33"/>
      <c r="R275" s="34"/>
    </row>
    <row r="276" spans="2:18" s="35" customFormat="1" x14ac:dyDescent="0.25">
      <c r="B276" s="27"/>
      <c r="C276" s="27"/>
      <c r="D276" s="27"/>
      <c r="E276" s="27"/>
      <c r="F276" s="28"/>
      <c r="G276" s="28"/>
      <c r="H276" s="44"/>
      <c r="I276" s="30"/>
      <c r="J276" s="45">
        <f t="shared" si="15"/>
        <v>0</v>
      </c>
      <c r="K276" s="31">
        <v>1</v>
      </c>
      <c r="L276" s="45">
        <f t="shared" si="14"/>
        <v>0</v>
      </c>
      <c r="M276" s="33"/>
      <c r="N276" s="33"/>
      <c r="O276" s="33"/>
      <c r="P276" s="33"/>
      <c r="Q276" s="33"/>
      <c r="R276" s="34"/>
    </row>
    <row r="277" spans="2:18" s="35" customFormat="1" x14ac:dyDescent="0.25">
      <c r="B277" s="27"/>
      <c r="C277" s="27"/>
      <c r="D277" s="27"/>
      <c r="E277" s="27"/>
      <c r="F277" s="28"/>
      <c r="G277" s="28"/>
      <c r="H277" s="44"/>
      <c r="I277" s="30"/>
      <c r="J277" s="45">
        <f t="shared" si="15"/>
        <v>0</v>
      </c>
      <c r="K277" s="31">
        <v>1</v>
      </c>
      <c r="L277" s="45">
        <f t="shared" si="14"/>
        <v>0</v>
      </c>
      <c r="M277" s="33"/>
      <c r="N277" s="33"/>
      <c r="O277" s="33"/>
      <c r="P277" s="33"/>
      <c r="Q277" s="33"/>
      <c r="R277" s="34"/>
    </row>
    <row r="278" spans="2:18" s="35" customFormat="1" x14ac:dyDescent="0.25">
      <c r="B278" s="27"/>
      <c r="C278" s="27"/>
      <c r="D278" s="27"/>
      <c r="E278" s="27"/>
      <c r="F278" s="28"/>
      <c r="G278" s="28"/>
      <c r="H278" s="44"/>
      <c r="I278" s="30"/>
      <c r="J278" s="45">
        <f t="shared" si="15"/>
        <v>0</v>
      </c>
      <c r="K278" s="31">
        <v>1</v>
      </c>
      <c r="L278" s="45">
        <f t="shared" si="14"/>
        <v>0</v>
      </c>
      <c r="M278" s="33"/>
      <c r="N278" s="33"/>
      <c r="O278" s="33"/>
      <c r="P278" s="33"/>
      <c r="Q278" s="33"/>
      <c r="R278" s="34"/>
    </row>
    <row r="279" spans="2:18" s="35" customFormat="1" x14ac:dyDescent="0.25">
      <c r="B279" s="27"/>
      <c r="C279" s="27"/>
      <c r="D279" s="27"/>
      <c r="E279" s="27"/>
      <c r="F279" s="28"/>
      <c r="G279" s="28"/>
      <c r="H279" s="44"/>
      <c r="I279" s="30"/>
      <c r="J279" s="45">
        <f t="shared" si="15"/>
        <v>0</v>
      </c>
      <c r="K279" s="31">
        <v>1</v>
      </c>
      <c r="L279" s="45">
        <f t="shared" si="14"/>
        <v>0</v>
      </c>
      <c r="M279" s="33"/>
      <c r="N279" s="33"/>
      <c r="O279" s="33"/>
      <c r="P279" s="33"/>
      <c r="Q279" s="33"/>
      <c r="R279" s="34"/>
    </row>
    <row r="280" spans="2:18" s="35" customFormat="1" x14ac:dyDescent="0.25">
      <c r="B280" s="27"/>
      <c r="C280" s="27"/>
      <c r="D280" s="27"/>
      <c r="E280" s="27"/>
      <c r="F280" s="28"/>
      <c r="G280" s="28"/>
      <c r="H280" s="44"/>
      <c r="I280" s="30"/>
      <c r="J280" s="45">
        <f t="shared" si="15"/>
        <v>0</v>
      </c>
      <c r="K280" s="31">
        <v>1</v>
      </c>
      <c r="L280" s="45">
        <f t="shared" si="14"/>
        <v>0</v>
      </c>
      <c r="M280" s="33"/>
      <c r="N280" s="33"/>
      <c r="O280" s="33"/>
      <c r="P280" s="33"/>
      <c r="Q280" s="33"/>
      <c r="R280" s="34"/>
    </row>
    <row r="281" spans="2:18" s="35" customFormat="1" x14ac:dyDescent="0.25">
      <c r="B281" s="27"/>
      <c r="C281" s="27"/>
      <c r="D281" s="27"/>
      <c r="E281" s="27"/>
      <c r="F281" s="28"/>
      <c r="G281" s="28"/>
      <c r="H281" s="44"/>
      <c r="I281" s="30"/>
      <c r="J281" s="45">
        <f t="shared" si="15"/>
        <v>0</v>
      </c>
      <c r="K281" s="31">
        <v>1</v>
      </c>
      <c r="L281" s="45">
        <f t="shared" si="14"/>
        <v>0</v>
      </c>
      <c r="M281" s="33"/>
      <c r="N281" s="33"/>
      <c r="O281" s="33"/>
      <c r="P281" s="33"/>
      <c r="Q281" s="33"/>
      <c r="R281" s="34"/>
    </row>
    <row r="282" spans="2:18" s="35" customFormat="1" x14ac:dyDescent="0.25">
      <c r="B282" s="27"/>
      <c r="C282" s="27"/>
      <c r="D282" s="27"/>
      <c r="E282" s="27"/>
      <c r="F282" s="28"/>
      <c r="G282" s="28"/>
      <c r="H282" s="44"/>
      <c r="I282" s="30"/>
      <c r="J282" s="45">
        <f t="shared" si="15"/>
        <v>0</v>
      </c>
      <c r="K282" s="31">
        <v>1</v>
      </c>
      <c r="L282" s="45">
        <f t="shared" si="14"/>
        <v>0</v>
      </c>
      <c r="M282" s="33"/>
      <c r="N282" s="33"/>
      <c r="O282" s="33"/>
      <c r="P282" s="33"/>
      <c r="Q282" s="33"/>
      <c r="R282" s="34"/>
    </row>
    <row r="283" spans="2:18" s="35" customFormat="1" x14ac:dyDescent="0.25">
      <c r="B283" s="27"/>
      <c r="C283" s="27"/>
      <c r="D283" s="27"/>
      <c r="E283" s="27"/>
      <c r="F283" s="28"/>
      <c r="G283" s="28"/>
      <c r="H283" s="44"/>
      <c r="I283" s="30"/>
      <c r="J283" s="45">
        <f t="shared" si="15"/>
        <v>0</v>
      </c>
      <c r="K283" s="31">
        <v>1</v>
      </c>
      <c r="L283" s="45">
        <f t="shared" si="14"/>
        <v>0</v>
      </c>
      <c r="M283" s="33"/>
      <c r="N283" s="33"/>
      <c r="O283" s="33"/>
      <c r="P283" s="33"/>
      <c r="Q283" s="33"/>
      <c r="R283" s="34"/>
    </row>
    <row r="284" spans="2:18" s="35" customFormat="1" x14ac:dyDescent="0.25">
      <c r="B284" s="27"/>
      <c r="C284" s="27"/>
      <c r="D284" s="27"/>
      <c r="E284" s="27"/>
      <c r="F284" s="28"/>
      <c r="G284" s="28"/>
      <c r="H284" s="44"/>
      <c r="I284" s="30"/>
      <c r="J284" s="45">
        <f t="shared" si="15"/>
        <v>0</v>
      </c>
      <c r="K284" s="31">
        <v>1</v>
      </c>
      <c r="L284" s="45">
        <f t="shared" si="14"/>
        <v>0</v>
      </c>
      <c r="M284" s="33"/>
      <c r="N284" s="33"/>
      <c r="O284" s="33"/>
      <c r="P284" s="33"/>
      <c r="Q284" s="33"/>
      <c r="R284" s="34"/>
    </row>
    <row r="285" spans="2:18" s="15" customFormat="1" ht="15" customHeight="1" x14ac:dyDescent="0.25">
      <c r="B285" s="167" t="s">
        <v>46</v>
      </c>
      <c r="C285" s="85"/>
      <c r="D285" s="85"/>
      <c r="E285" s="85"/>
      <c r="F285" s="86"/>
      <c r="G285" s="86"/>
      <c r="H285" s="85"/>
      <c r="I285" s="87"/>
      <c r="J285" s="87"/>
      <c r="K285" s="88"/>
      <c r="L285" s="87"/>
      <c r="M285" s="89"/>
      <c r="N285" s="89"/>
      <c r="O285" s="89"/>
      <c r="P285" s="90"/>
      <c r="Q285" s="90"/>
      <c r="R285" s="91"/>
    </row>
    <row r="286" spans="2:18" s="35" customFormat="1" ht="12" customHeight="1" x14ac:dyDescent="0.25">
      <c r="B286" s="209"/>
      <c r="C286" s="209" t="s">
        <v>234</v>
      </c>
      <c r="D286" s="209" t="s">
        <v>100</v>
      </c>
      <c r="E286" s="209" t="s">
        <v>235</v>
      </c>
      <c r="F286" s="302">
        <v>43040</v>
      </c>
      <c r="G286" s="302">
        <v>43100</v>
      </c>
      <c r="H286" s="205">
        <v>3000</v>
      </c>
      <c r="I286" s="208">
        <v>1</v>
      </c>
      <c r="J286" s="45">
        <f>IF($E$9="yes","n/a", H286*I286)</f>
        <v>3000</v>
      </c>
      <c r="K286" s="31">
        <v>1</v>
      </c>
      <c r="L286" s="45">
        <f t="shared" ref="L286:L304" si="16">IF(J286="n/a", "n/a", J286*K286)</f>
        <v>3000</v>
      </c>
      <c r="M286" s="33"/>
      <c r="N286" s="33"/>
      <c r="O286" s="33"/>
      <c r="Q286" s="205">
        <v>3000</v>
      </c>
      <c r="R286" s="34"/>
    </row>
    <row r="287" spans="2:18" s="35" customFormat="1" ht="12" customHeight="1" x14ac:dyDescent="0.2">
      <c r="B287" s="209"/>
      <c r="C287" s="209" t="s">
        <v>237</v>
      </c>
      <c r="D287" s="357" t="s">
        <v>236</v>
      </c>
      <c r="E287" s="209" t="s">
        <v>101</v>
      </c>
      <c r="F287" s="302">
        <v>43040</v>
      </c>
      <c r="G287" s="302">
        <v>43100</v>
      </c>
      <c r="H287" s="205">
        <v>2000</v>
      </c>
      <c r="I287" s="208">
        <v>0.8</v>
      </c>
      <c r="J287" s="45">
        <f t="shared" si="15"/>
        <v>1600</v>
      </c>
      <c r="K287" s="31">
        <v>1</v>
      </c>
      <c r="L287" s="45">
        <f t="shared" si="16"/>
        <v>1600</v>
      </c>
      <c r="M287" s="33"/>
      <c r="N287" s="33"/>
      <c r="O287" s="33"/>
      <c r="Q287" s="205">
        <v>1600</v>
      </c>
      <c r="R287" s="34"/>
    </row>
    <row r="288" spans="2:18" s="35" customFormat="1" ht="24" customHeight="1" x14ac:dyDescent="0.25">
      <c r="B288" s="350" t="s">
        <v>155</v>
      </c>
      <c r="C288" s="217" t="s">
        <v>241</v>
      </c>
      <c r="D288" s="216" t="s">
        <v>232</v>
      </c>
      <c r="E288" s="209" t="s">
        <v>240</v>
      </c>
      <c r="F288" s="302">
        <v>42907</v>
      </c>
      <c r="G288" s="302">
        <v>42907</v>
      </c>
      <c r="H288" s="210">
        <v>1500</v>
      </c>
      <c r="I288" s="208">
        <v>1</v>
      </c>
      <c r="J288" s="45">
        <f t="shared" si="15"/>
        <v>1500</v>
      </c>
      <c r="K288" s="31">
        <v>1</v>
      </c>
      <c r="L288" s="45">
        <f t="shared" si="16"/>
        <v>1500</v>
      </c>
      <c r="M288" s="33"/>
      <c r="N288" s="33"/>
      <c r="O288" s="33"/>
      <c r="Q288" s="210">
        <v>1500</v>
      </c>
      <c r="R288" s="34"/>
    </row>
    <row r="289" spans="2:18" s="35" customFormat="1" ht="24" customHeight="1" x14ac:dyDescent="0.2">
      <c r="B289" s="350" t="s">
        <v>155</v>
      </c>
      <c r="C289" s="209" t="s">
        <v>102</v>
      </c>
      <c r="D289" s="358" t="s">
        <v>238</v>
      </c>
      <c r="E289" s="209" t="s">
        <v>239</v>
      </c>
      <c r="F289" s="302">
        <v>42908</v>
      </c>
      <c r="G289" s="302">
        <v>42910</v>
      </c>
      <c r="H289" s="210">
        <v>1800</v>
      </c>
      <c r="I289" s="208">
        <v>1</v>
      </c>
      <c r="J289" s="45">
        <f t="shared" si="15"/>
        <v>1800</v>
      </c>
      <c r="K289" s="31">
        <v>1</v>
      </c>
      <c r="L289" s="45">
        <f t="shared" si="16"/>
        <v>1800</v>
      </c>
      <c r="M289" s="33"/>
      <c r="N289" s="33"/>
      <c r="O289" s="33"/>
      <c r="Q289" s="210">
        <v>1800</v>
      </c>
      <c r="R289" s="34"/>
    </row>
    <row r="290" spans="2:18" s="35" customFormat="1" ht="12" customHeight="1" x14ac:dyDescent="0.25">
      <c r="B290" s="27"/>
      <c r="C290" s="27"/>
      <c r="D290" s="27"/>
      <c r="E290" s="27"/>
      <c r="F290" s="28"/>
      <c r="G290" s="28"/>
      <c r="H290" s="44"/>
      <c r="I290" s="30"/>
      <c r="J290" s="45">
        <f t="shared" si="15"/>
        <v>0</v>
      </c>
      <c r="K290" s="31">
        <v>1</v>
      </c>
      <c r="L290" s="45">
        <f t="shared" si="16"/>
        <v>0</v>
      </c>
      <c r="M290" s="33"/>
      <c r="N290" s="33"/>
      <c r="O290" s="33"/>
      <c r="P290" s="33"/>
      <c r="Q290" s="33"/>
      <c r="R290" s="34"/>
    </row>
    <row r="291" spans="2:18" s="35" customFormat="1" ht="12" customHeight="1" x14ac:dyDescent="0.25">
      <c r="B291" s="27"/>
      <c r="C291" s="27"/>
      <c r="D291" s="27"/>
      <c r="E291" s="27"/>
      <c r="F291" s="28"/>
      <c r="G291" s="28"/>
      <c r="H291" s="44"/>
      <c r="I291" s="30"/>
      <c r="J291" s="45">
        <f t="shared" si="15"/>
        <v>0</v>
      </c>
      <c r="K291" s="31">
        <v>1</v>
      </c>
      <c r="L291" s="45">
        <f t="shared" si="16"/>
        <v>0</v>
      </c>
      <c r="M291" s="33"/>
      <c r="N291" s="33"/>
      <c r="O291" s="33"/>
      <c r="P291" s="33"/>
      <c r="Q291" s="33"/>
      <c r="R291" s="34"/>
    </row>
    <row r="292" spans="2:18" s="35" customFormat="1" ht="12" customHeight="1" x14ac:dyDescent="0.25">
      <c r="B292" s="27"/>
      <c r="C292" s="27"/>
      <c r="D292" s="27"/>
      <c r="F292" s="28"/>
      <c r="G292" s="28"/>
      <c r="H292" s="44"/>
      <c r="I292" s="30"/>
      <c r="J292" s="45">
        <f t="shared" si="15"/>
        <v>0</v>
      </c>
      <c r="K292" s="31">
        <v>1</v>
      </c>
      <c r="L292" s="45">
        <f t="shared" si="16"/>
        <v>0</v>
      </c>
      <c r="M292" s="33"/>
      <c r="N292" s="33"/>
      <c r="O292" s="33"/>
      <c r="P292" s="33"/>
      <c r="Q292" s="33"/>
      <c r="R292" s="34"/>
    </row>
    <row r="293" spans="2:18" s="35" customFormat="1" ht="12" customHeight="1" x14ac:dyDescent="0.25">
      <c r="B293" s="27"/>
      <c r="C293" s="27"/>
      <c r="D293" s="27"/>
      <c r="E293" s="27"/>
      <c r="F293" s="28"/>
      <c r="G293" s="28"/>
      <c r="H293" s="44"/>
      <c r="I293" s="30"/>
      <c r="J293" s="45">
        <f t="shared" si="15"/>
        <v>0</v>
      </c>
      <c r="K293" s="31">
        <v>1</v>
      </c>
      <c r="L293" s="45">
        <f t="shared" si="16"/>
        <v>0</v>
      </c>
      <c r="M293" s="33"/>
      <c r="N293" s="33"/>
      <c r="O293" s="33"/>
      <c r="P293" s="33"/>
      <c r="Q293" s="33"/>
      <c r="R293" s="34"/>
    </row>
    <row r="294" spans="2:18" s="35" customFormat="1" ht="12" customHeight="1" x14ac:dyDescent="0.25">
      <c r="B294" s="27"/>
      <c r="C294" s="27"/>
      <c r="D294" s="27"/>
      <c r="E294" s="27"/>
      <c r="F294" s="28"/>
      <c r="G294" s="28"/>
      <c r="H294" s="44"/>
      <c r="I294" s="30"/>
      <c r="J294" s="45">
        <f t="shared" si="15"/>
        <v>0</v>
      </c>
      <c r="K294" s="31">
        <v>1</v>
      </c>
      <c r="L294" s="45">
        <f t="shared" si="16"/>
        <v>0</v>
      </c>
      <c r="M294" s="33"/>
      <c r="N294" s="33"/>
      <c r="O294" s="33"/>
      <c r="P294" s="33"/>
      <c r="Q294" s="33"/>
      <c r="R294" s="34"/>
    </row>
    <row r="295" spans="2:18" s="35" customFormat="1" ht="12" customHeight="1" x14ac:dyDescent="0.25">
      <c r="B295" s="27"/>
      <c r="C295" s="27"/>
      <c r="D295" s="27"/>
      <c r="E295" s="27"/>
      <c r="F295" s="28"/>
      <c r="G295" s="28"/>
      <c r="H295" s="44"/>
      <c r="I295" s="30"/>
      <c r="J295" s="45">
        <f>IF($E$9="yes","n/a", H295*I295)</f>
        <v>0</v>
      </c>
      <c r="K295" s="31">
        <v>1</v>
      </c>
      <c r="L295" s="45">
        <f t="shared" si="16"/>
        <v>0</v>
      </c>
      <c r="M295" s="33"/>
      <c r="N295" s="33"/>
      <c r="O295" s="33"/>
      <c r="P295" s="33"/>
      <c r="Q295" s="33"/>
      <c r="R295" s="34"/>
    </row>
    <row r="296" spans="2:18" s="35" customFormat="1" ht="12" customHeight="1" x14ac:dyDescent="0.25">
      <c r="B296" s="27"/>
      <c r="C296" s="27"/>
      <c r="D296" s="27"/>
      <c r="E296" s="27"/>
      <c r="F296" s="28"/>
      <c r="G296" s="28"/>
      <c r="H296" s="44"/>
      <c r="I296" s="30"/>
      <c r="J296" s="45">
        <f t="shared" si="15"/>
        <v>0</v>
      </c>
      <c r="K296" s="31">
        <v>1</v>
      </c>
      <c r="L296" s="45">
        <f t="shared" si="16"/>
        <v>0</v>
      </c>
      <c r="M296" s="33"/>
      <c r="N296" s="33"/>
      <c r="O296" s="33"/>
      <c r="P296" s="33"/>
      <c r="Q296" s="33"/>
      <c r="R296" s="34"/>
    </row>
    <row r="297" spans="2:18" s="35" customFormat="1" ht="12" customHeight="1" x14ac:dyDescent="0.25">
      <c r="B297" s="27"/>
      <c r="C297" s="27"/>
      <c r="D297" s="27"/>
      <c r="E297" s="27"/>
      <c r="F297" s="28"/>
      <c r="G297" s="28"/>
      <c r="H297" s="44"/>
      <c r="I297" s="30"/>
      <c r="J297" s="45">
        <f t="shared" si="15"/>
        <v>0</v>
      </c>
      <c r="K297" s="31">
        <v>1</v>
      </c>
      <c r="L297" s="45">
        <f t="shared" si="16"/>
        <v>0</v>
      </c>
      <c r="M297" s="33"/>
      <c r="N297" s="33"/>
      <c r="O297" s="33"/>
      <c r="P297" s="33"/>
      <c r="Q297" s="33"/>
      <c r="R297" s="34"/>
    </row>
    <row r="298" spans="2:18" s="35" customFormat="1" ht="12" customHeight="1" x14ac:dyDescent="0.25">
      <c r="B298" s="27"/>
      <c r="C298" s="27"/>
      <c r="D298" s="27"/>
      <c r="E298" s="27"/>
      <c r="F298" s="28"/>
      <c r="G298" s="28"/>
      <c r="H298" s="44"/>
      <c r="I298" s="30"/>
      <c r="J298" s="45">
        <f t="shared" si="15"/>
        <v>0</v>
      </c>
      <c r="K298" s="31">
        <v>1</v>
      </c>
      <c r="L298" s="45">
        <f t="shared" si="16"/>
        <v>0</v>
      </c>
      <c r="M298" s="33"/>
      <c r="N298" s="33"/>
      <c r="O298" s="33"/>
      <c r="P298" s="33"/>
      <c r="Q298" s="33"/>
      <c r="R298" s="34"/>
    </row>
    <row r="299" spans="2:18" s="35" customFormat="1" ht="12" customHeight="1" x14ac:dyDescent="0.25">
      <c r="B299" s="27"/>
      <c r="C299" s="27"/>
      <c r="D299" s="27"/>
      <c r="E299" s="27"/>
      <c r="F299" s="28"/>
      <c r="G299" s="28"/>
      <c r="H299" s="44"/>
      <c r="I299" s="30"/>
      <c r="J299" s="45">
        <f t="shared" si="15"/>
        <v>0</v>
      </c>
      <c r="K299" s="31">
        <v>1</v>
      </c>
      <c r="L299" s="45">
        <f t="shared" si="16"/>
        <v>0</v>
      </c>
      <c r="M299" s="33"/>
      <c r="N299" s="33"/>
      <c r="O299" s="33"/>
      <c r="P299" s="33"/>
      <c r="Q299" s="33"/>
      <c r="R299" s="34"/>
    </row>
    <row r="300" spans="2:18" s="35" customFormat="1" ht="12" customHeight="1" x14ac:dyDescent="0.25">
      <c r="B300" s="27"/>
      <c r="C300" s="26"/>
      <c r="D300" s="26"/>
      <c r="E300" s="27"/>
      <c r="F300" s="28"/>
      <c r="G300" s="28"/>
      <c r="H300" s="44"/>
      <c r="I300" s="30"/>
      <c r="J300" s="45">
        <f t="shared" si="15"/>
        <v>0</v>
      </c>
      <c r="K300" s="31">
        <v>1</v>
      </c>
      <c r="L300" s="45">
        <f t="shared" si="16"/>
        <v>0</v>
      </c>
      <c r="M300" s="33"/>
      <c r="N300" s="33"/>
      <c r="O300" s="33"/>
      <c r="P300" s="33"/>
      <c r="Q300" s="33"/>
      <c r="R300" s="34"/>
    </row>
    <row r="301" spans="2:18" s="35" customFormat="1" ht="12" customHeight="1" x14ac:dyDescent="0.25">
      <c r="B301" s="27"/>
      <c r="C301" s="26"/>
      <c r="D301" s="26"/>
      <c r="E301" s="27"/>
      <c r="F301" s="28"/>
      <c r="G301" s="28"/>
      <c r="H301" s="44"/>
      <c r="I301" s="30"/>
      <c r="J301" s="45">
        <f t="shared" si="15"/>
        <v>0</v>
      </c>
      <c r="K301" s="31">
        <v>1</v>
      </c>
      <c r="L301" s="45">
        <f t="shared" si="16"/>
        <v>0</v>
      </c>
      <c r="M301" s="33"/>
      <c r="N301" s="33"/>
      <c r="O301" s="33"/>
      <c r="P301" s="33"/>
      <c r="Q301" s="33"/>
      <c r="R301" s="34"/>
    </row>
    <row r="302" spans="2:18" s="35" customFormat="1" ht="12" customHeight="1" x14ac:dyDescent="0.25">
      <c r="B302" s="27"/>
      <c r="C302" s="26"/>
      <c r="D302" s="26"/>
      <c r="E302" s="27"/>
      <c r="F302" s="28"/>
      <c r="G302" s="28"/>
      <c r="H302" s="44"/>
      <c r="I302" s="30"/>
      <c r="J302" s="45">
        <f t="shared" si="15"/>
        <v>0</v>
      </c>
      <c r="K302" s="31">
        <v>1</v>
      </c>
      <c r="L302" s="45">
        <f t="shared" si="16"/>
        <v>0</v>
      </c>
      <c r="M302" s="33"/>
      <c r="N302" s="33"/>
      <c r="O302" s="33"/>
      <c r="P302" s="33"/>
      <c r="Q302" s="33"/>
      <c r="R302" s="34"/>
    </row>
    <row r="303" spans="2:18" s="35" customFormat="1" ht="12" customHeight="1" x14ac:dyDescent="0.25">
      <c r="B303" s="27"/>
      <c r="C303" s="26"/>
      <c r="D303" s="26"/>
      <c r="E303" s="27"/>
      <c r="F303" s="28"/>
      <c r="G303" s="28"/>
      <c r="H303" s="44"/>
      <c r="I303" s="30"/>
      <c r="J303" s="45">
        <f t="shared" si="15"/>
        <v>0</v>
      </c>
      <c r="K303" s="31">
        <v>1</v>
      </c>
      <c r="L303" s="45">
        <f t="shared" si="16"/>
        <v>0</v>
      </c>
      <c r="M303" s="33"/>
      <c r="N303" s="33"/>
      <c r="O303" s="33"/>
      <c r="P303" s="33"/>
      <c r="Q303" s="33"/>
      <c r="R303" s="34"/>
    </row>
    <row r="304" spans="2:18" s="35" customFormat="1" ht="12" customHeight="1" x14ac:dyDescent="0.25">
      <c r="B304" s="27"/>
      <c r="C304" s="26"/>
      <c r="D304" s="26"/>
      <c r="E304" s="27"/>
      <c r="F304" s="28"/>
      <c r="G304" s="28"/>
      <c r="H304" s="44"/>
      <c r="I304" s="30"/>
      <c r="J304" s="45">
        <f t="shared" si="15"/>
        <v>0</v>
      </c>
      <c r="K304" s="31">
        <v>1</v>
      </c>
      <c r="L304" s="45">
        <f t="shared" si="16"/>
        <v>0</v>
      </c>
      <c r="M304" s="33"/>
      <c r="N304" s="33"/>
      <c r="O304" s="33"/>
      <c r="P304" s="33"/>
      <c r="Q304" s="33"/>
      <c r="R304" s="34"/>
    </row>
    <row r="305" spans="2:18" s="15" customFormat="1" ht="15" customHeight="1" x14ac:dyDescent="0.25">
      <c r="B305" s="167" t="s">
        <v>47</v>
      </c>
      <c r="C305" s="85"/>
      <c r="D305" s="85"/>
      <c r="E305" s="85"/>
      <c r="F305" s="86"/>
      <c r="G305" s="86"/>
      <c r="H305" s="85"/>
      <c r="I305" s="87"/>
      <c r="J305" s="87"/>
      <c r="K305" s="88"/>
      <c r="L305" s="87"/>
      <c r="M305" s="89"/>
      <c r="N305" s="89"/>
      <c r="O305" s="89"/>
      <c r="P305" s="90"/>
      <c r="Q305" s="90"/>
      <c r="R305" s="91"/>
    </row>
    <row r="306" spans="2:18" s="35" customFormat="1" x14ac:dyDescent="0.25">
      <c r="B306" s="350" t="s">
        <v>155</v>
      </c>
      <c r="C306" s="343" t="s">
        <v>185</v>
      </c>
      <c r="D306" s="209" t="s">
        <v>103</v>
      </c>
      <c r="E306" s="343" t="s">
        <v>221</v>
      </c>
      <c r="F306" s="302">
        <v>42907</v>
      </c>
      <c r="G306" s="302">
        <v>42907</v>
      </c>
      <c r="H306" s="205">
        <v>200</v>
      </c>
      <c r="I306" s="208">
        <v>1</v>
      </c>
      <c r="J306" s="45">
        <f t="shared" si="15"/>
        <v>200</v>
      </c>
      <c r="K306" s="46">
        <v>0.5</v>
      </c>
      <c r="L306" s="45">
        <f t="shared" ref="L306:L316" si="17">IF(J306="n/a", "n/a", J306*K306)</f>
        <v>100</v>
      </c>
      <c r="M306" s="33"/>
      <c r="N306" s="33"/>
      <c r="O306" s="33"/>
      <c r="P306" s="33"/>
      <c r="Q306" s="33">
        <v>100</v>
      </c>
      <c r="R306" s="34"/>
    </row>
    <row r="307" spans="2:18" s="35" customFormat="1" x14ac:dyDescent="0.25">
      <c r="B307" s="27"/>
      <c r="C307" s="27"/>
      <c r="D307" s="27"/>
      <c r="E307" s="27"/>
      <c r="F307" s="28"/>
      <c r="G307" s="28"/>
      <c r="H307" s="44"/>
      <c r="I307" s="30"/>
      <c r="J307" s="45">
        <f t="shared" si="15"/>
        <v>0</v>
      </c>
      <c r="K307" s="46">
        <v>0.5</v>
      </c>
      <c r="L307" s="45">
        <f t="shared" si="17"/>
        <v>0</v>
      </c>
      <c r="M307" s="33"/>
      <c r="N307" s="33"/>
      <c r="O307" s="33"/>
      <c r="P307" s="33"/>
      <c r="Q307" s="33"/>
      <c r="R307" s="34"/>
    </row>
    <row r="308" spans="2:18" s="35" customFormat="1" x14ac:dyDescent="0.25">
      <c r="B308" s="27"/>
      <c r="C308" s="27"/>
      <c r="D308" s="27"/>
      <c r="E308" s="27"/>
      <c r="F308" s="28"/>
      <c r="G308" s="28"/>
      <c r="H308" s="44"/>
      <c r="I308" s="30"/>
      <c r="J308" s="45">
        <f t="shared" si="15"/>
        <v>0</v>
      </c>
      <c r="K308" s="46">
        <v>0.5</v>
      </c>
      <c r="L308" s="45">
        <f t="shared" si="17"/>
        <v>0</v>
      </c>
      <c r="M308" s="33"/>
      <c r="N308" s="33"/>
      <c r="O308" s="33"/>
      <c r="P308" s="33"/>
      <c r="Q308" s="33"/>
      <c r="R308" s="34"/>
    </row>
    <row r="309" spans="2:18" s="35" customFormat="1" x14ac:dyDescent="0.25">
      <c r="B309" s="27"/>
      <c r="C309" s="27"/>
      <c r="D309" s="27"/>
      <c r="E309" s="27"/>
      <c r="F309" s="28"/>
      <c r="G309" s="28"/>
      <c r="H309" s="44"/>
      <c r="I309" s="30"/>
      <c r="J309" s="45">
        <f t="shared" si="15"/>
        <v>0</v>
      </c>
      <c r="K309" s="46">
        <v>0.5</v>
      </c>
      <c r="L309" s="45">
        <f t="shared" si="17"/>
        <v>0</v>
      </c>
      <c r="M309" s="33"/>
      <c r="N309" s="33"/>
      <c r="O309" s="33"/>
      <c r="P309" s="33"/>
      <c r="Q309" s="33"/>
      <c r="R309" s="34"/>
    </row>
    <row r="310" spans="2:18" s="35" customFormat="1" x14ac:dyDescent="0.25">
      <c r="B310" s="27"/>
      <c r="C310" s="27"/>
      <c r="D310" s="27"/>
      <c r="E310" s="27"/>
      <c r="F310" s="28"/>
      <c r="G310" s="28"/>
      <c r="H310" s="44"/>
      <c r="I310" s="30"/>
      <c r="J310" s="45">
        <f t="shared" si="15"/>
        <v>0</v>
      </c>
      <c r="K310" s="46">
        <v>0.5</v>
      </c>
      <c r="L310" s="45">
        <f t="shared" si="17"/>
        <v>0</v>
      </c>
      <c r="M310" s="33"/>
      <c r="N310" s="33"/>
      <c r="O310" s="33"/>
      <c r="P310" s="33"/>
      <c r="Q310" s="33"/>
      <c r="R310" s="34"/>
    </row>
    <row r="311" spans="2:18" s="35" customFormat="1" x14ac:dyDescent="0.25">
      <c r="B311" s="27"/>
      <c r="C311" s="27"/>
      <c r="D311" s="27"/>
      <c r="E311" s="27"/>
      <c r="F311" s="28"/>
      <c r="G311" s="28"/>
      <c r="H311" s="44"/>
      <c r="I311" s="30"/>
      <c r="J311" s="45">
        <f t="shared" si="15"/>
        <v>0</v>
      </c>
      <c r="K311" s="46">
        <v>0.5</v>
      </c>
      <c r="L311" s="45">
        <f t="shared" si="17"/>
        <v>0</v>
      </c>
      <c r="M311" s="33"/>
      <c r="N311" s="33"/>
      <c r="O311" s="33"/>
      <c r="P311" s="33"/>
      <c r="Q311" s="33"/>
      <c r="R311" s="34"/>
    </row>
    <row r="312" spans="2:18" s="35" customFormat="1" x14ac:dyDescent="0.25">
      <c r="B312" s="27"/>
      <c r="C312" s="27"/>
      <c r="D312" s="27"/>
      <c r="E312" s="27"/>
      <c r="F312" s="28"/>
      <c r="G312" s="28"/>
      <c r="H312" s="44"/>
      <c r="I312" s="30"/>
      <c r="J312" s="45">
        <f t="shared" si="15"/>
        <v>0</v>
      </c>
      <c r="K312" s="46">
        <v>0.5</v>
      </c>
      <c r="L312" s="45">
        <f t="shared" si="17"/>
        <v>0</v>
      </c>
      <c r="M312" s="33"/>
      <c r="N312" s="33"/>
      <c r="O312" s="33"/>
      <c r="P312" s="33"/>
      <c r="Q312" s="33"/>
      <c r="R312" s="34"/>
    </row>
    <row r="313" spans="2:18" s="35" customFormat="1" x14ac:dyDescent="0.25">
      <c r="B313" s="27"/>
      <c r="C313" s="27"/>
      <c r="D313" s="27"/>
      <c r="E313" s="27"/>
      <c r="F313" s="28"/>
      <c r="G313" s="28"/>
      <c r="H313" s="44"/>
      <c r="I313" s="30"/>
      <c r="J313" s="45">
        <f t="shared" si="15"/>
        <v>0</v>
      </c>
      <c r="K313" s="46">
        <v>0.5</v>
      </c>
      <c r="L313" s="45">
        <f t="shared" si="17"/>
        <v>0</v>
      </c>
      <c r="M313" s="33"/>
      <c r="N313" s="33"/>
      <c r="O313" s="33"/>
      <c r="P313" s="33"/>
      <c r="Q313" s="33"/>
      <c r="R313" s="34"/>
    </row>
    <row r="314" spans="2:18" s="35" customFormat="1" x14ac:dyDescent="0.25">
      <c r="B314" s="27"/>
      <c r="C314" s="27"/>
      <c r="D314" s="27"/>
      <c r="E314" s="27"/>
      <c r="F314" s="28"/>
      <c r="G314" s="28"/>
      <c r="H314" s="44"/>
      <c r="I314" s="30"/>
      <c r="J314" s="45">
        <f t="shared" si="15"/>
        <v>0</v>
      </c>
      <c r="K314" s="46">
        <v>0.5</v>
      </c>
      <c r="L314" s="45">
        <f t="shared" si="17"/>
        <v>0</v>
      </c>
      <c r="M314" s="33"/>
      <c r="N314" s="33"/>
      <c r="O314" s="33"/>
      <c r="P314" s="33"/>
      <c r="Q314" s="33"/>
      <c r="R314" s="34"/>
    </row>
    <row r="315" spans="2:18" s="35" customFormat="1" x14ac:dyDescent="0.25">
      <c r="B315" s="27"/>
      <c r="C315" s="27"/>
      <c r="D315" s="27"/>
      <c r="E315" s="27"/>
      <c r="F315" s="28"/>
      <c r="G315" s="28"/>
      <c r="H315" s="44"/>
      <c r="I315" s="30"/>
      <c r="J315" s="45">
        <f t="shared" si="15"/>
        <v>0</v>
      </c>
      <c r="K315" s="46">
        <v>0.5</v>
      </c>
      <c r="L315" s="45">
        <f t="shared" si="17"/>
        <v>0</v>
      </c>
      <c r="M315" s="33"/>
      <c r="N315" s="33"/>
      <c r="O315" s="33"/>
      <c r="P315" s="33"/>
      <c r="Q315" s="33"/>
      <c r="R315" s="34"/>
    </row>
    <row r="316" spans="2:18" s="35" customFormat="1" ht="12.75" thickBot="1" x14ac:dyDescent="0.3">
      <c r="B316" s="27"/>
      <c r="C316" s="27"/>
      <c r="D316" s="27"/>
      <c r="E316" s="27"/>
      <c r="F316" s="28"/>
      <c r="G316" s="28"/>
      <c r="H316" s="44"/>
      <c r="I316" s="30"/>
      <c r="J316" s="45">
        <f t="shared" si="15"/>
        <v>0</v>
      </c>
      <c r="K316" s="46">
        <v>0.5</v>
      </c>
      <c r="L316" s="45">
        <f t="shared" si="17"/>
        <v>0</v>
      </c>
      <c r="M316" s="38"/>
      <c r="N316" s="38"/>
      <c r="O316" s="38"/>
      <c r="P316" s="38"/>
      <c r="Q316" s="38"/>
      <c r="R316" s="34"/>
    </row>
    <row r="317" spans="2:18" s="15" customFormat="1" ht="15.75" customHeight="1" thickTop="1" thickBot="1" x14ac:dyDescent="0.3">
      <c r="B317" s="368"/>
      <c r="C317" s="368"/>
      <c r="D317" s="368"/>
      <c r="E317" s="368"/>
      <c r="F317" s="368"/>
      <c r="G317" s="368"/>
      <c r="H317" s="368"/>
      <c r="I317" s="171" t="s">
        <v>53</v>
      </c>
      <c r="J317" s="19">
        <f>SUM(J271:J316)</f>
        <v>14800</v>
      </c>
      <c r="K317" s="12"/>
      <c r="L317" s="20">
        <f>SUM(L271:L316)</f>
        <v>14700</v>
      </c>
      <c r="M317" s="198">
        <f>IF(OR($D$9="yes"),"n/a",SUM(M271:M316))</f>
        <v>0</v>
      </c>
      <c r="N317" s="22">
        <f>IF(OR($D$9="yes"),"n/a",SUM(N271:N316))</f>
        <v>0</v>
      </c>
      <c r="O317" s="23">
        <f>IF(OR($D$9="yes"),"n/a",SUM(O271:O316))</f>
        <v>0</v>
      </c>
      <c r="P317" s="23">
        <f>IF(OR($D$9="yes"),"n/a",SUM(P271:P316))</f>
        <v>0</v>
      </c>
      <c r="Q317" s="193">
        <f>IF(OR($D$9="yes"),"n/a",SUM(Q271:Q316))</f>
        <v>14700</v>
      </c>
      <c r="R317" s="21">
        <f>IF(SUM(M317:Q317)&lt;100000, SUM(M317:Q317),100000)</f>
        <v>14700</v>
      </c>
    </row>
    <row r="318" spans="2:18" s="10" customFormat="1" ht="15.75" customHeight="1" thickTop="1" x14ac:dyDescent="0.2">
      <c r="B318" s="104" t="s">
        <v>229</v>
      </c>
      <c r="C318" s="9"/>
      <c r="D318" s="9"/>
      <c r="E318" s="9"/>
      <c r="F318" s="9"/>
      <c r="G318" s="9"/>
      <c r="H318" s="9"/>
      <c r="I318" s="9"/>
      <c r="L318" s="18"/>
    </row>
  </sheetData>
  <mergeCells count="35">
    <mergeCell ref="B126:L126"/>
    <mergeCell ref="B130:E130"/>
    <mergeCell ref="B99:C100"/>
    <mergeCell ref="H99:R100"/>
    <mergeCell ref="B101:G101"/>
    <mergeCell ref="H101:L101"/>
    <mergeCell ref="M101:R101"/>
    <mergeCell ref="B95:I95"/>
    <mergeCell ref="B11:Q11"/>
    <mergeCell ref="H13:R13"/>
    <mergeCell ref="B14:G14"/>
    <mergeCell ref="H14:J14"/>
    <mergeCell ref="K14:R14"/>
    <mergeCell ref="B135:Q135"/>
    <mergeCell ref="B152:E152"/>
    <mergeCell ref="B155:G156"/>
    <mergeCell ref="H155:L156"/>
    <mergeCell ref="B191:J191"/>
    <mergeCell ref="B161:G161"/>
    <mergeCell ref="H161:J161"/>
    <mergeCell ref="H159:J160"/>
    <mergeCell ref="B209:E210"/>
    <mergeCell ref="H209:J210"/>
    <mergeCell ref="B260:J261"/>
    <mergeCell ref="B268:F268"/>
    <mergeCell ref="H268:L268"/>
    <mergeCell ref="H211:J211"/>
    <mergeCell ref="K213:K221"/>
    <mergeCell ref="M268:R268"/>
    <mergeCell ref="A214:A234"/>
    <mergeCell ref="K222:K234"/>
    <mergeCell ref="K239:K242"/>
    <mergeCell ref="K244:K247"/>
    <mergeCell ref="K254:K257"/>
    <mergeCell ref="K249:K252"/>
  </mergeCells>
  <dataValidations count="2">
    <dataValidation showInputMessage="1" showErrorMessage="1" prompt="Select yes or no from list" sqref="D10"/>
    <dataValidation type="list" showInputMessage="1" showErrorMessage="1" prompt="oui ou non" sqref="D9">
      <formula1>$P$1:$P$2</formula1>
    </dataValidation>
  </dataValidations>
  <pageMargins left="0.25" right="0.25" top="0.69739583333333299" bottom="0.51458333333333295" header="0.3" footer="0.3"/>
  <pageSetup paperSize="5" scale="59" fitToHeight="5" orientation="landscape" r:id="rId1"/>
  <headerFooter differentFirst="1">
    <oddHeader xml:space="preserve">&amp;L&amp;"-,Bold"&amp;12CRÉDIT D'IMPÔT DE L'ONTARIO POUR LES PRODUITS MULTIMÉDIAS INTERACTIFS NUMÉRIQUES (CIOPMIN) – BARÈME DES COÛTS
&amp;17PRODUIT DÉTERMINÉ OU NON DÉTERMINÉ (ARTICLE 93)&amp;C&amp;"-,Bold"&amp;36&amp;K0070C0EXEMPLE&amp;R
</oddHeader>
    <oddFooter>&amp;LSODIMO, avril 2018&amp;CPage &amp;P de &amp;N</oddFooter>
    <firstHeader xml:space="preserve">&amp;L&amp;"-,Bold"&amp;12CRÉDIT D'IMPÔT DE L'ONTARIO POUR LES PRODUITS MULTIMÉDIAS INTERACTIFS NUMÉRIQUES (CIOPMIN) – BARÈME DES COÛTS&amp;11
&amp;17PRODUIT DÉTERMINÉ OU NON DÉTERMINÉ (ARTICLE 93)&amp;C&amp;"-,Bold"&amp;36&amp;K0070C0EXEMPLE&amp;R&amp;G
</firstHeader>
    <firstFooter>&amp;LSODIMO, avril 2018&amp;CPage &amp;P de &amp;N&amp;R&amp;F</firstFooter>
  </headerFooter>
  <rowBreaks count="4" manualBreakCount="4">
    <brk id="96" max="16383" man="1"/>
    <brk id="156" max="16383" man="1"/>
    <brk id="207" max="16383" man="1"/>
    <brk id="261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R322"/>
  <sheetViews>
    <sheetView topLeftCell="A58" zoomScaleNormal="100" zoomScaleSheetLayoutView="100" zoomScalePageLayoutView="85" workbookViewId="0">
      <selection activeCell="D98" sqref="D98"/>
    </sheetView>
  </sheetViews>
  <sheetFormatPr defaultColWidth="9.140625" defaultRowHeight="12" x14ac:dyDescent="0.2"/>
  <cols>
    <col min="1" max="1" width="6.7109375" style="1" customWidth="1"/>
    <col min="2" max="2" width="27.5703125" style="1" customWidth="1"/>
    <col min="3" max="3" width="22.85546875" style="1" customWidth="1"/>
    <col min="4" max="4" width="48.7109375" style="1" customWidth="1"/>
    <col min="5" max="5" width="62.28515625" style="1" customWidth="1"/>
    <col min="6" max="7" width="12.28515625" style="1" customWidth="1"/>
    <col min="8" max="8" width="12.42578125" style="1" customWidth="1"/>
    <col min="9" max="9" width="15.85546875" style="1" customWidth="1"/>
    <col min="10" max="10" width="15.7109375" style="1" customWidth="1"/>
    <col min="11" max="11" width="17.28515625" style="1" customWidth="1"/>
    <col min="12" max="12" width="15.5703125" style="1" customWidth="1"/>
    <col min="13" max="13" width="10.7109375" style="1" customWidth="1"/>
    <col min="14" max="14" width="11.42578125" style="1" customWidth="1"/>
    <col min="15" max="15" width="10.7109375" style="1" customWidth="1"/>
    <col min="16" max="16" width="10.28515625" style="1" customWidth="1"/>
    <col min="17" max="17" width="11.5703125" style="1" customWidth="1"/>
    <col min="18" max="18" width="12.42578125" style="1" customWidth="1"/>
    <col min="19" max="16384" width="9.140625" style="1"/>
  </cols>
  <sheetData>
    <row r="1" spans="1:18" ht="9.75" customHeight="1" x14ac:dyDescent="0.2">
      <c r="P1" s="307" t="s">
        <v>197</v>
      </c>
    </row>
    <row r="2" spans="1:18" s="15" customFormat="1" ht="18.75" x14ac:dyDescent="0.25">
      <c r="A2" s="180"/>
      <c r="B2" s="181"/>
      <c r="C2" s="315" t="s">
        <v>79</v>
      </c>
      <c r="D2" s="226"/>
      <c r="E2" s="325"/>
      <c r="P2" s="308" t="s">
        <v>198</v>
      </c>
    </row>
    <row r="3" spans="1:18" x14ac:dyDescent="0.2">
      <c r="F3" s="8"/>
      <c r="G3" s="8"/>
      <c r="H3" s="8"/>
      <c r="I3" s="8"/>
    </row>
    <row r="4" spans="1:18" ht="15" customHeight="1" x14ac:dyDescent="0.25">
      <c r="B4" s="48"/>
      <c r="C4" s="114" t="s">
        <v>2</v>
      </c>
      <c r="D4" s="201" t="s">
        <v>277</v>
      </c>
      <c r="E4" s="202"/>
      <c r="F4" s="317" t="s">
        <v>4</v>
      </c>
      <c r="G4" s="296"/>
      <c r="H4" s="8"/>
      <c r="I4" s="8"/>
    </row>
    <row r="5" spans="1:18" s="2" customFormat="1" ht="15" customHeight="1" x14ac:dyDescent="0.25">
      <c r="A5" s="323"/>
      <c r="B5" s="322"/>
      <c r="C5" s="324" t="s">
        <v>202</v>
      </c>
      <c r="D5" s="184" t="s">
        <v>296</v>
      </c>
      <c r="E5" s="115"/>
      <c r="F5" s="360" t="s">
        <v>253</v>
      </c>
      <c r="G5" s="318"/>
      <c r="H5" s="7"/>
      <c r="I5" s="7"/>
    </row>
    <row r="6" spans="1:18" s="2" customFormat="1" ht="15" customHeight="1" x14ac:dyDescent="0.25">
      <c r="A6" s="323"/>
      <c r="B6" s="322"/>
      <c r="C6" s="324" t="s">
        <v>207</v>
      </c>
      <c r="D6" s="225">
        <v>43100</v>
      </c>
      <c r="E6" s="43"/>
      <c r="F6" s="361" t="s">
        <v>206</v>
      </c>
      <c r="G6" s="320"/>
      <c r="H6" s="321"/>
      <c r="I6" s="321"/>
      <c r="J6" s="320"/>
      <c r="K6" s="320"/>
      <c r="L6" s="320"/>
      <c r="M6" s="320"/>
      <c r="N6" s="320"/>
      <c r="O6" s="320"/>
      <c r="P6" s="320"/>
      <c r="Q6" s="320"/>
    </row>
    <row r="7" spans="1:18" s="2" customFormat="1" ht="15" customHeight="1" x14ac:dyDescent="0.25">
      <c r="A7" s="323"/>
      <c r="B7" s="322"/>
      <c r="C7" s="324" t="s">
        <v>208</v>
      </c>
      <c r="D7" s="225" t="s">
        <v>285</v>
      </c>
      <c r="E7" s="43"/>
      <c r="F7" s="362" t="s">
        <v>205</v>
      </c>
      <c r="G7" s="320"/>
      <c r="H7" s="321"/>
      <c r="I7" s="321"/>
      <c r="J7" s="320"/>
      <c r="K7" s="320"/>
      <c r="L7" s="320"/>
      <c r="M7" s="320"/>
      <c r="N7" s="320"/>
      <c r="O7" s="320"/>
      <c r="P7" s="320"/>
      <c r="Q7" s="320"/>
    </row>
    <row r="8" spans="1:18" s="2" customFormat="1" ht="15" customHeight="1" x14ac:dyDescent="0.2">
      <c r="A8" s="323"/>
      <c r="B8" s="322"/>
      <c r="C8" s="324" t="s">
        <v>203</v>
      </c>
      <c r="D8" s="224">
        <v>175000</v>
      </c>
      <c r="E8" s="309"/>
      <c r="F8" s="321"/>
      <c r="G8" s="321" t="s">
        <v>209</v>
      </c>
      <c r="H8" s="321"/>
      <c r="I8" s="321"/>
      <c r="J8" s="320"/>
      <c r="K8" s="320"/>
      <c r="L8" s="320"/>
      <c r="M8" s="320"/>
      <c r="N8" s="320"/>
      <c r="O8" s="320"/>
      <c r="P8" s="320"/>
      <c r="Q8" s="320"/>
    </row>
    <row r="9" spans="1:18" s="2" customFormat="1" ht="15" customHeight="1" x14ac:dyDescent="0.2">
      <c r="B9" s="48"/>
      <c r="C9" s="114" t="s">
        <v>3</v>
      </c>
      <c r="D9" s="306" t="s">
        <v>198</v>
      </c>
      <c r="E9" s="309"/>
      <c r="F9" s="7"/>
      <c r="G9" s="7"/>
      <c r="H9" s="7"/>
      <c r="I9" s="7"/>
    </row>
    <row r="10" spans="1:18" s="2" customFormat="1" ht="15" customHeight="1" x14ac:dyDescent="0.2">
      <c r="B10" s="48"/>
      <c r="C10" s="114"/>
      <c r="D10" s="306"/>
      <c r="E10" s="309"/>
      <c r="F10" s="7"/>
      <c r="G10" s="7"/>
      <c r="H10" s="7"/>
      <c r="I10" s="7"/>
    </row>
    <row r="11" spans="1:18" s="2" customFormat="1" ht="30" customHeight="1" x14ac:dyDescent="0.25">
      <c r="B11" s="402" t="s">
        <v>250</v>
      </c>
      <c r="C11" s="402"/>
      <c r="D11" s="402"/>
      <c r="E11" s="402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</row>
    <row r="12" spans="1:18" s="2" customFormat="1" ht="5.25" customHeight="1" x14ac:dyDescent="0.2">
      <c r="B12" s="6"/>
      <c r="E12" s="7"/>
      <c r="F12" s="7"/>
      <c r="G12" s="7"/>
      <c r="H12" s="7"/>
      <c r="I12" s="7"/>
    </row>
    <row r="13" spans="1:18" ht="18" customHeight="1" x14ac:dyDescent="0.2">
      <c r="B13" s="136" t="s">
        <v>6</v>
      </c>
      <c r="H13" s="404" t="s">
        <v>5</v>
      </c>
      <c r="I13" s="404"/>
      <c r="J13" s="404"/>
      <c r="K13" s="404"/>
      <c r="L13" s="404"/>
      <c r="M13" s="404"/>
      <c r="N13" s="404"/>
      <c r="O13" s="404"/>
      <c r="P13" s="404"/>
      <c r="Q13" s="404"/>
      <c r="R13" s="404"/>
    </row>
    <row r="14" spans="1:18" ht="16.5" customHeight="1" x14ac:dyDescent="0.35">
      <c r="A14" s="230" t="s">
        <v>160</v>
      </c>
      <c r="B14" s="405" t="s">
        <v>227</v>
      </c>
      <c r="C14" s="405"/>
      <c r="D14" s="405"/>
      <c r="E14" s="405"/>
      <c r="F14" s="405"/>
      <c r="G14" s="405"/>
      <c r="H14" s="406" t="s">
        <v>8</v>
      </c>
      <c r="I14" s="406"/>
      <c r="J14" s="406"/>
      <c r="K14" s="388" t="s">
        <v>7</v>
      </c>
      <c r="L14" s="388"/>
      <c r="M14" s="388"/>
      <c r="N14" s="388"/>
      <c r="O14" s="388"/>
      <c r="P14" s="388"/>
      <c r="Q14" s="388"/>
      <c r="R14" s="388"/>
    </row>
    <row r="15" spans="1:18" s="3" customFormat="1" ht="75" customHeight="1" x14ac:dyDescent="0.2">
      <c r="B15" s="319" t="s">
        <v>204</v>
      </c>
      <c r="C15" s="98"/>
      <c r="D15" s="142" t="s">
        <v>9</v>
      </c>
      <c r="E15" s="142" t="s">
        <v>10</v>
      </c>
      <c r="F15" s="142" t="s">
        <v>11</v>
      </c>
      <c r="G15" s="142" t="s">
        <v>12</v>
      </c>
      <c r="H15" s="99" t="s">
        <v>0</v>
      </c>
      <c r="I15" s="144" t="s">
        <v>14</v>
      </c>
      <c r="J15" s="143" t="s">
        <v>180</v>
      </c>
      <c r="K15" s="98"/>
      <c r="L15" s="100" t="s">
        <v>181</v>
      </c>
      <c r="M15" s="145" t="s">
        <v>15</v>
      </c>
      <c r="N15" s="145" t="s">
        <v>176</v>
      </c>
      <c r="O15" s="145" t="s">
        <v>179</v>
      </c>
      <c r="P15" s="187" t="s">
        <v>178</v>
      </c>
      <c r="Q15" s="188" t="s">
        <v>177</v>
      </c>
      <c r="R15" s="145" t="s">
        <v>13</v>
      </c>
    </row>
    <row r="16" spans="1:18" s="35" customFormat="1" ht="26.25" customHeight="1" x14ac:dyDescent="0.25">
      <c r="B16" s="369" t="s">
        <v>266</v>
      </c>
      <c r="C16" s="95"/>
      <c r="D16" s="374" t="s">
        <v>297</v>
      </c>
      <c r="E16" s="375" t="s">
        <v>298</v>
      </c>
      <c r="F16" s="28" t="s">
        <v>282</v>
      </c>
      <c r="G16" s="28" t="s">
        <v>283</v>
      </c>
      <c r="H16" s="370">
        <v>325000</v>
      </c>
      <c r="I16" s="371">
        <v>0.25</v>
      </c>
      <c r="J16" s="39">
        <f t="shared" ref="J16:J19" si="0">H16*I16</f>
        <v>81250</v>
      </c>
      <c r="K16" s="95"/>
      <c r="L16" s="39">
        <v>81250</v>
      </c>
      <c r="M16" s="32"/>
      <c r="N16" s="32"/>
      <c r="O16" s="32"/>
      <c r="P16" s="32">
        <v>22050</v>
      </c>
      <c r="Q16" s="32">
        <v>59200</v>
      </c>
      <c r="R16" s="40"/>
    </row>
    <row r="17" spans="2:18" s="35" customFormat="1" ht="12" customHeight="1" x14ac:dyDescent="0.25">
      <c r="B17" s="369" t="s">
        <v>267</v>
      </c>
      <c r="C17" s="95"/>
      <c r="D17" s="374" t="s">
        <v>299</v>
      </c>
      <c r="E17" s="375" t="s">
        <v>315</v>
      </c>
      <c r="F17" s="28" t="s">
        <v>284</v>
      </c>
      <c r="G17" s="28" t="s">
        <v>285</v>
      </c>
      <c r="H17" s="370">
        <v>175500</v>
      </c>
      <c r="I17" s="371">
        <v>0.5</v>
      </c>
      <c r="J17" s="39">
        <f t="shared" si="0"/>
        <v>87750</v>
      </c>
      <c r="K17" s="95"/>
      <c r="L17" s="39">
        <v>87750</v>
      </c>
      <c r="M17" s="32"/>
      <c r="N17" s="32"/>
      <c r="O17" s="32"/>
      <c r="P17" s="32">
        <v>28550</v>
      </c>
      <c r="Q17" s="32">
        <v>59200</v>
      </c>
      <c r="R17" s="40"/>
    </row>
    <row r="18" spans="2:18" s="35" customFormat="1" ht="12" customHeight="1" x14ac:dyDescent="0.25">
      <c r="B18" s="27" t="s">
        <v>268</v>
      </c>
      <c r="C18" s="95"/>
      <c r="D18" s="281" t="s">
        <v>300</v>
      </c>
      <c r="E18" s="375" t="s">
        <v>301</v>
      </c>
      <c r="F18" s="28" t="s">
        <v>284</v>
      </c>
      <c r="G18" s="28" t="s">
        <v>285</v>
      </c>
      <c r="H18" s="41">
        <v>133700</v>
      </c>
      <c r="I18" s="30">
        <v>0.85</v>
      </c>
      <c r="J18" s="39">
        <f t="shared" si="0"/>
        <v>113645</v>
      </c>
      <c r="K18" s="95"/>
      <c r="L18" s="39">
        <v>113645</v>
      </c>
      <c r="M18" s="32"/>
      <c r="N18" s="32"/>
      <c r="O18" s="32"/>
      <c r="P18" s="32">
        <v>43645</v>
      </c>
      <c r="Q18" s="32">
        <v>70000</v>
      </c>
      <c r="R18" s="40"/>
    </row>
    <row r="19" spans="2:18" s="35" customFormat="1" ht="12" customHeight="1" x14ac:dyDescent="0.25">
      <c r="B19" s="27" t="s">
        <v>269</v>
      </c>
      <c r="C19" s="95"/>
      <c r="D19" s="281" t="s">
        <v>302</v>
      </c>
      <c r="E19" s="281" t="s">
        <v>303</v>
      </c>
      <c r="F19" s="28" t="s">
        <v>286</v>
      </c>
      <c r="G19" s="28" t="s">
        <v>287</v>
      </c>
      <c r="H19" s="41">
        <v>31416</v>
      </c>
      <c r="I19" s="30">
        <v>1</v>
      </c>
      <c r="J19" s="39">
        <f t="shared" si="0"/>
        <v>31416</v>
      </c>
      <c r="K19" s="95"/>
      <c r="L19" s="39">
        <v>31416</v>
      </c>
      <c r="M19" s="32"/>
      <c r="N19" s="32"/>
      <c r="O19" s="32"/>
      <c r="P19" s="32"/>
      <c r="Q19" s="32">
        <v>31416</v>
      </c>
      <c r="R19" s="40"/>
    </row>
    <row r="20" spans="2:18" s="35" customFormat="1" ht="12" customHeight="1" x14ac:dyDescent="0.25">
      <c r="B20" s="227"/>
      <c r="C20" s="95"/>
      <c r="D20" s="203"/>
      <c r="E20" s="203"/>
      <c r="F20" s="302"/>
      <c r="G20" s="302"/>
      <c r="H20" s="303"/>
      <c r="I20" s="304"/>
      <c r="J20" s="39">
        <f t="shared" ref="J20:J94" si="1">H20*I20</f>
        <v>0</v>
      </c>
      <c r="K20" s="95"/>
      <c r="L20" s="39">
        <f t="shared" ref="L20:L57" si="2">SUM(M20:Q20)</f>
        <v>0</v>
      </c>
      <c r="M20" s="32"/>
      <c r="N20" s="32"/>
      <c r="O20" s="32"/>
      <c r="P20" s="32"/>
      <c r="Q20" s="32"/>
      <c r="R20" s="40"/>
    </row>
    <row r="21" spans="2:18" s="35" customFormat="1" ht="12" customHeight="1" x14ac:dyDescent="0.25">
      <c r="B21" s="227"/>
      <c r="C21" s="95"/>
      <c r="D21" s="203"/>
      <c r="E21" s="203"/>
      <c r="F21" s="302"/>
      <c r="G21" s="302"/>
      <c r="H21" s="303"/>
      <c r="I21" s="304"/>
      <c r="J21" s="39">
        <f t="shared" si="1"/>
        <v>0</v>
      </c>
      <c r="K21" s="359"/>
      <c r="L21" s="39">
        <f t="shared" si="2"/>
        <v>0</v>
      </c>
      <c r="M21" s="32"/>
      <c r="N21" s="32"/>
      <c r="O21" s="32"/>
      <c r="P21" s="32"/>
      <c r="Q21" s="32"/>
      <c r="R21" s="40"/>
    </row>
    <row r="22" spans="2:18" s="35" customFormat="1" ht="12" customHeight="1" x14ac:dyDescent="0.25">
      <c r="B22" s="227"/>
      <c r="C22" s="95"/>
      <c r="D22" s="203"/>
      <c r="E22" s="203"/>
      <c r="F22" s="302"/>
      <c r="G22" s="302"/>
      <c r="H22" s="303"/>
      <c r="I22" s="304"/>
      <c r="J22" s="39">
        <f t="shared" si="1"/>
        <v>0</v>
      </c>
      <c r="K22" s="95"/>
      <c r="L22" s="39">
        <f t="shared" si="2"/>
        <v>0</v>
      </c>
      <c r="M22" s="32"/>
      <c r="N22" s="32"/>
      <c r="O22" s="32"/>
      <c r="P22" s="32"/>
      <c r="Q22" s="32"/>
      <c r="R22" s="40"/>
    </row>
    <row r="23" spans="2:18" s="35" customFormat="1" ht="12" customHeight="1" x14ac:dyDescent="0.25">
      <c r="B23" s="227"/>
      <c r="C23" s="95"/>
      <c r="D23" s="203"/>
      <c r="E23" s="203"/>
      <c r="F23" s="302"/>
      <c r="G23" s="302"/>
      <c r="H23" s="303"/>
      <c r="I23" s="304"/>
      <c r="J23" s="39">
        <f t="shared" si="1"/>
        <v>0</v>
      </c>
      <c r="K23" s="95"/>
      <c r="L23" s="39">
        <f t="shared" si="2"/>
        <v>0</v>
      </c>
      <c r="M23" s="32"/>
      <c r="N23" s="32"/>
      <c r="O23" s="32"/>
      <c r="P23" s="32"/>
      <c r="Q23" s="32"/>
      <c r="R23" s="40"/>
    </row>
    <row r="24" spans="2:18" s="35" customFormat="1" ht="12" customHeight="1" x14ac:dyDescent="0.25">
      <c r="B24" s="227"/>
      <c r="C24" s="95"/>
      <c r="D24" s="203"/>
      <c r="E24" s="203"/>
      <c r="F24" s="302"/>
      <c r="G24" s="302"/>
      <c r="H24" s="303"/>
      <c r="I24" s="304"/>
      <c r="J24" s="39">
        <f t="shared" si="1"/>
        <v>0</v>
      </c>
      <c r="K24" s="95"/>
      <c r="L24" s="39">
        <f t="shared" si="2"/>
        <v>0</v>
      </c>
      <c r="M24" s="32"/>
      <c r="N24" s="32"/>
      <c r="O24" s="32"/>
      <c r="P24" s="32"/>
      <c r="Q24" s="32"/>
      <c r="R24" s="40"/>
    </row>
    <row r="25" spans="2:18" s="35" customFormat="1" ht="12" customHeight="1" x14ac:dyDescent="0.25">
      <c r="B25" s="227"/>
      <c r="C25" s="95"/>
      <c r="D25" s="203"/>
      <c r="E25" s="203"/>
      <c r="F25" s="302"/>
      <c r="G25" s="302"/>
      <c r="H25" s="303"/>
      <c r="I25" s="304"/>
      <c r="J25" s="39">
        <f t="shared" si="1"/>
        <v>0</v>
      </c>
      <c r="K25" s="95"/>
      <c r="L25" s="39">
        <f t="shared" si="2"/>
        <v>0</v>
      </c>
      <c r="M25" s="32"/>
      <c r="N25" s="32"/>
      <c r="O25" s="32"/>
      <c r="P25" s="32"/>
      <c r="Q25" s="32"/>
      <c r="R25" s="40"/>
    </row>
    <row r="26" spans="2:18" s="35" customFormat="1" ht="12" customHeight="1" x14ac:dyDescent="0.25">
      <c r="B26" s="227"/>
      <c r="C26" s="95"/>
      <c r="D26" s="203"/>
      <c r="E26" s="203"/>
      <c r="F26" s="302"/>
      <c r="G26" s="302"/>
      <c r="H26" s="303"/>
      <c r="I26" s="304"/>
      <c r="J26" s="39">
        <f t="shared" si="1"/>
        <v>0</v>
      </c>
      <c r="K26" s="95"/>
      <c r="L26" s="39">
        <f t="shared" si="2"/>
        <v>0</v>
      </c>
      <c r="M26" s="32"/>
      <c r="N26" s="32"/>
      <c r="O26" s="32"/>
      <c r="P26" s="32"/>
      <c r="Q26" s="32"/>
      <c r="R26" s="40"/>
    </row>
    <row r="27" spans="2:18" s="35" customFormat="1" ht="12" customHeight="1" x14ac:dyDescent="0.25">
      <c r="B27" s="227"/>
      <c r="C27" s="95"/>
      <c r="D27" s="203"/>
      <c r="E27" s="203"/>
      <c r="F27" s="302"/>
      <c r="G27" s="302"/>
      <c r="H27" s="303"/>
      <c r="I27" s="304"/>
      <c r="J27" s="39">
        <f t="shared" si="1"/>
        <v>0</v>
      </c>
      <c r="K27" s="95"/>
      <c r="L27" s="39">
        <f t="shared" si="2"/>
        <v>0</v>
      </c>
      <c r="M27" s="32"/>
      <c r="N27" s="32"/>
      <c r="O27" s="32"/>
      <c r="P27" s="32"/>
      <c r="Q27" s="32"/>
      <c r="R27" s="40"/>
    </row>
    <row r="28" spans="2:18" s="35" customFormat="1" ht="12" customHeight="1" x14ac:dyDescent="0.25">
      <c r="B28" s="227"/>
      <c r="C28" s="95"/>
      <c r="D28" s="203"/>
      <c r="E28" s="203"/>
      <c r="F28" s="302"/>
      <c r="G28" s="302"/>
      <c r="H28" s="303"/>
      <c r="I28" s="304"/>
      <c r="J28" s="39">
        <f t="shared" si="1"/>
        <v>0</v>
      </c>
      <c r="K28" s="95"/>
      <c r="L28" s="39">
        <f t="shared" si="2"/>
        <v>0</v>
      </c>
      <c r="M28" s="32"/>
      <c r="N28" s="32"/>
      <c r="O28" s="32"/>
      <c r="P28" s="32"/>
      <c r="Q28" s="32"/>
      <c r="R28" s="40"/>
    </row>
    <row r="29" spans="2:18" s="35" customFormat="1" ht="12" customHeight="1" x14ac:dyDescent="0.25">
      <c r="B29" s="227"/>
      <c r="C29" s="95"/>
      <c r="D29" s="203"/>
      <c r="E29" s="203"/>
      <c r="F29" s="302"/>
      <c r="G29" s="302"/>
      <c r="H29" s="303"/>
      <c r="I29" s="304"/>
      <c r="J29" s="39">
        <f t="shared" si="1"/>
        <v>0</v>
      </c>
      <c r="K29" s="95"/>
      <c r="L29" s="39">
        <f t="shared" si="2"/>
        <v>0</v>
      </c>
      <c r="M29" s="32"/>
      <c r="N29" s="32"/>
      <c r="O29" s="32"/>
      <c r="P29" s="32"/>
      <c r="Q29" s="32"/>
      <c r="R29" s="40"/>
    </row>
    <row r="30" spans="2:18" s="35" customFormat="1" ht="12" customHeight="1" x14ac:dyDescent="0.25">
      <c r="B30" s="227"/>
      <c r="C30" s="95"/>
      <c r="D30" s="203"/>
      <c r="E30" s="203"/>
      <c r="F30" s="302"/>
      <c r="G30" s="302"/>
      <c r="H30" s="303"/>
      <c r="I30" s="304"/>
      <c r="J30" s="39">
        <f t="shared" si="1"/>
        <v>0</v>
      </c>
      <c r="K30" s="95"/>
      <c r="L30" s="39">
        <f t="shared" si="2"/>
        <v>0</v>
      </c>
      <c r="M30" s="32"/>
      <c r="N30" s="32"/>
      <c r="O30" s="32"/>
      <c r="P30" s="32"/>
      <c r="Q30" s="32"/>
      <c r="R30" s="40"/>
    </row>
    <row r="31" spans="2:18" s="35" customFormat="1" ht="12" customHeight="1" x14ac:dyDescent="0.25">
      <c r="B31" s="227"/>
      <c r="C31" s="95"/>
      <c r="D31" s="203"/>
      <c r="E31" s="203"/>
      <c r="F31" s="302"/>
      <c r="G31" s="302"/>
      <c r="H31" s="303"/>
      <c r="I31" s="304"/>
      <c r="J31" s="39">
        <f t="shared" si="1"/>
        <v>0</v>
      </c>
      <c r="K31" s="95"/>
      <c r="L31" s="39">
        <f t="shared" si="2"/>
        <v>0</v>
      </c>
      <c r="M31" s="32"/>
      <c r="N31" s="32"/>
      <c r="O31" s="32"/>
      <c r="P31" s="32"/>
      <c r="Q31" s="32"/>
      <c r="R31" s="40"/>
    </row>
    <row r="32" spans="2:18" s="35" customFormat="1" ht="12" customHeight="1" x14ac:dyDescent="0.25">
      <c r="B32" s="227"/>
      <c r="C32" s="95"/>
      <c r="D32" s="203"/>
      <c r="E32" s="203"/>
      <c r="F32" s="302"/>
      <c r="G32" s="302"/>
      <c r="H32" s="303"/>
      <c r="I32" s="304"/>
      <c r="J32" s="39">
        <f t="shared" si="1"/>
        <v>0</v>
      </c>
      <c r="K32" s="95"/>
      <c r="L32" s="39">
        <f t="shared" si="2"/>
        <v>0</v>
      </c>
      <c r="M32" s="32"/>
      <c r="N32" s="32"/>
      <c r="O32" s="32"/>
      <c r="P32" s="32"/>
      <c r="Q32" s="32"/>
      <c r="R32" s="40"/>
    </row>
    <row r="33" spans="2:18" s="35" customFormat="1" ht="12" customHeight="1" x14ac:dyDescent="0.25">
      <c r="B33" s="227"/>
      <c r="C33" s="95"/>
      <c r="D33" s="203"/>
      <c r="E33" s="203"/>
      <c r="F33" s="302"/>
      <c r="G33" s="302"/>
      <c r="H33" s="303"/>
      <c r="I33" s="304"/>
      <c r="J33" s="39">
        <f t="shared" si="1"/>
        <v>0</v>
      </c>
      <c r="K33" s="95"/>
      <c r="L33" s="39">
        <f t="shared" si="2"/>
        <v>0</v>
      </c>
      <c r="M33" s="32"/>
      <c r="N33" s="32"/>
      <c r="O33" s="32"/>
      <c r="P33" s="32"/>
      <c r="Q33" s="32"/>
      <c r="R33" s="40"/>
    </row>
    <row r="34" spans="2:18" s="35" customFormat="1" ht="12" customHeight="1" x14ac:dyDescent="0.25">
      <c r="B34" s="227"/>
      <c r="C34" s="95"/>
      <c r="D34" s="203"/>
      <c r="E34" s="203"/>
      <c r="F34" s="302"/>
      <c r="G34" s="302"/>
      <c r="H34" s="303"/>
      <c r="I34" s="304"/>
      <c r="J34" s="39">
        <f t="shared" si="1"/>
        <v>0</v>
      </c>
      <c r="K34" s="95"/>
      <c r="L34" s="39">
        <f t="shared" si="2"/>
        <v>0</v>
      </c>
      <c r="M34" s="32"/>
      <c r="N34" s="32"/>
      <c r="O34" s="32"/>
      <c r="P34" s="32"/>
      <c r="Q34" s="32"/>
      <c r="R34" s="40"/>
    </row>
    <row r="35" spans="2:18" s="35" customFormat="1" ht="12" customHeight="1" x14ac:dyDescent="0.25">
      <c r="B35" s="227"/>
      <c r="C35" s="95"/>
      <c r="D35" s="203"/>
      <c r="E35" s="203"/>
      <c r="F35" s="302"/>
      <c r="G35" s="302"/>
      <c r="H35" s="303"/>
      <c r="I35" s="304"/>
      <c r="J35" s="39">
        <f t="shared" si="1"/>
        <v>0</v>
      </c>
      <c r="K35" s="95"/>
      <c r="L35" s="39">
        <f t="shared" si="2"/>
        <v>0</v>
      </c>
      <c r="M35" s="32"/>
      <c r="N35" s="32"/>
      <c r="O35" s="32"/>
      <c r="P35" s="32"/>
      <c r="Q35" s="32"/>
      <c r="R35" s="40"/>
    </row>
    <row r="36" spans="2:18" s="35" customFormat="1" ht="12" customHeight="1" x14ac:dyDescent="0.25">
      <c r="B36" s="227"/>
      <c r="C36" s="95"/>
      <c r="D36" s="203"/>
      <c r="E36" s="203"/>
      <c r="F36" s="302"/>
      <c r="G36" s="302"/>
      <c r="H36" s="303"/>
      <c r="I36" s="304"/>
      <c r="J36" s="39">
        <f t="shared" si="1"/>
        <v>0</v>
      </c>
      <c r="K36" s="95"/>
      <c r="L36" s="39">
        <f t="shared" si="2"/>
        <v>0</v>
      </c>
      <c r="M36" s="32"/>
      <c r="N36" s="32"/>
      <c r="O36" s="32"/>
      <c r="P36" s="32"/>
      <c r="Q36" s="32"/>
      <c r="R36" s="40"/>
    </row>
    <row r="37" spans="2:18" s="35" customFormat="1" ht="12" customHeight="1" x14ac:dyDescent="0.25">
      <c r="B37" s="227"/>
      <c r="C37" s="95"/>
      <c r="D37" s="203"/>
      <c r="E37" s="203"/>
      <c r="F37" s="302"/>
      <c r="G37" s="302"/>
      <c r="H37" s="303"/>
      <c r="I37" s="304"/>
      <c r="J37" s="39">
        <f t="shared" si="1"/>
        <v>0</v>
      </c>
      <c r="K37" s="95"/>
      <c r="L37" s="39">
        <f t="shared" si="2"/>
        <v>0</v>
      </c>
      <c r="M37" s="32"/>
      <c r="N37" s="32"/>
      <c r="O37" s="32"/>
      <c r="P37" s="32"/>
      <c r="Q37" s="32"/>
      <c r="R37" s="40"/>
    </row>
    <row r="38" spans="2:18" s="35" customFormat="1" ht="12" customHeight="1" x14ac:dyDescent="0.25">
      <c r="B38" s="227"/>
      <c r="C38" s="95"/>
      <c r="D38" s="203"/>
      <c r="E38" s="203"/>
      <c r="F38" s="302"/>
      <c r="G38" s="302"/>
      <c r="H38" s="303"/>
      <c r="I38" s="304"/>
      <c r="J38" s="39">
        <f t="shared" si="1"/>
        <v>0</v>
      </c>
      <c r="K38" s="95"/>
      <c r="L38" s="39">
        <f t="shared" si="2"/>
        <v>0</v>
      </c>
      <c r="M38" s="32"/>
      <c r="N38" s="32"/>
      <c r="O38" s="32"/>
      <c r="P38" s="32"/>
      <c r="Q38" s="32"/>
      <c r="R38" s="40"/>
    </row>
    <row r="39" spans="2:18" s="35" customFormat="1" ht="12" customHeight="1" x14ac:dyDescent="0.25">
      <c r="B39" s="227"/>
      <c r="C39" s="95"/>
      <c r="D39" s="203"/>
      <c r="E39" s="203"/>
      <c r="F39" s="302"/>
      <c r="G39" s="302"/>
      <c r="H39" s="303"/>
      <c r="I39" s="304"/>
      <c r="J39" s="39">
        <f t="shared" si="1"/>
        <v>0</v>
      </c>
      <c r="K39" s="95"/>
      <c r="L39" s="39">
        <f t="shared" si="2"/>
        <v>0</v>
      </c>
      <c r="M39" s="32"/>
      <c r="N39" s="32"/>
      <c r="O39" s="32"/>
      <c r="P39" s="32"/>
      <c r="Q39" s="32"/>
      <c r="R39" s="40"/>
    </row>
    <row r="40" spans="2:18" s="35" customFormat="1" ht="12" customHeight="1" x14ac:dyDescent="0.25">
      <c r="B40" s="227"/>
      <c r="C40" s="95"/>
      <c r="D40" s="203"/>
      <c r="E40" s="203"/>
      <c r="F40" s="302"/>
      <c r="G40" s="302"/>
      <c r="H40" s="303"/>
      <c r="I40" s="304"/>
      <c r="J40" s="39">
        <f t="shared" si="1"/>
        <v>0</v>
      </c>
      <c r="K40" s="95"/>
      <c r="L40" s="39">
        <f t="shared" si="2"/>
        <v>0</v>
      </c>
      <c r="M40" s="32"/>
      <c r="N40" s="32"/>
      <c r="O40" s="32"/>
      <c r="P40" s="32"/>
      <c r="Q40" s="32"/>
      <c r="R40" s="40"/>
    </row>
    <row r="41" spans="2:18" s="35" customFormat="1" ht="12" customHeight="1" x14ac:dyDescent="0.25">
      <c r="B41" s="227"/>
      <c r="C41" s="95"/>
      <c r="D41" s="203"/>
      <c r="E41" s="203"/>
      <c r="F41" s="302"/>
      <c r="G41" s="302"/>
      <c r="H41" s="303"/>
      <c r="I41" s="304"/>
      <c r="J41" s="39">
        <f t="shared" si="1"/>
        <v>0</v>
      </c>
      <c r="K41" s="95"/>
      <c r="L41" s="39">
        <f t="shared" si="2"/>
        <v>0</v>
      </c>
      <c r="M41" s="32"/>
      <c r="N41" s="32"/>
      <c r="O41" s="32"/>
      <c r="P41" s="32"/>
      <c r="Q41" s="32"/>
      <c r="R41" s="40"/>
    </row>
    <row r="42" spans="2:18" s="35" customFormat="1" ht="12" customHeight="1" x14ac:dyDescent="0.25">
      <c r="B42" s="227"/>
      <c r="C42" s="95"/>
      <c r="D42" s="203"/>
      <c r="E42" s="203"/>
      <c r="F42" s="302"/>
      <c r="G42" s="302"/>
      <c r="H42" s="303"/>
      <c r="I42" s="304"/>
      <c r="J42" s="39">
        <f t="shared" si="1"/>
        <v>0</v>
      </c>
      <c r="K42" s="95"/>
      <c r="L42" s="39">
        <f t="shared" si="2"/>
        <v>0</v>
      </c>
      <c r="M42" s="32"/>
      <c r="N42" s="32"/>
      <c r="O42" s="32"/>
      <c r="P42" s="32"/>
      <c r="Q42" s="32"/>
      <c r="R42" s="40"/>
    </row>
    <row r="43" spans="2:18" s="35" customFormat="1" ht="12" customHeight="1" x14ac:dyDescent="0.25">
      <c r="B43" s="227"/>
      <c r="C43" s="95"/>
      <c r="D43" s="203"/>
      <c r="E43" s="203"/>
      <c r="F43" s="302"/>
      <c r="G43" s="302"/>
      <c r="H43" s="303"/>
      <c r="I43" s="304"/>
      <c r="J43" s="39">
        <f t="shared" si="1"/>
        <v>0</v>
      </c>
      <c r="K43" s="95"/>
      <c r="L43" s="39">
        <f t="shared" si="2"/>
        <v>0</v>
      </c>
      <c r="M43" s="32"/>
      <c r="N43" s="32"/>
      <c r="O43" s="32"/>
      <c r="P43" s="32"/>
      <c r="Q43" s="32"/>
      <c r="R43" s="40"/>
    </row>
    <row r="44" spans="2:18" s="35" customFormat="1" ht="12" customHeight="1" x14ac:dyDescent="0.25">
      <c r="B44" s="227"/>
      <c r="C44" s="95"/>
      <c r="D44" s="203"/>
      <c r="E44" s="203"/>
      <c r="F44" s="302"/>
      <c r="G44" s="302"/>
      <c r="H44" s="303"/>
      <c r="I44" s="304"/>
      <c r="J44" s="39">
        <f t="shared" si="1"/>
        <v>0</v>
      </c>
      <c r="K44" s="95"/>
      <c r="L44" s="39">
        <f t="shared" si="2"/>
        <v>0</v>
      </c>
      <c r="M44" s="32"/>
      <c r="N44" s="32"/>
      <c r="O44" s="32"/>
      <c r="P44" s="32"/>
      <c r="Q44" s="32"/>
      <c r="R44" s="40"/>
    </row>
    <row r="45" spans="2:18" s="35" customFormat="1" ht="12" customHeight="1" x14ac:dyDescent="0.25">
      <c r="B45" s="227"/>
      <c r="C45" s="95"/>
      <c r="D45" s="203"/>
      <c r="E45" s="203"/>
      <c r="F45" s="302"/>
      <c r="G45" s="302"/>
      <c r="H45" s="303"/>
      <c r="I45" s="304"/>
      <c r="J45" s="39">
        <f t="shared" si="1"/>
        <v>0</v>
      </c>
      <c r="K45" s="95"/>
      <c r="L45" s="39">
        <f t="shared" si="2"/>
        <v>0</v>
      </c>
      <c r="M45" s="32"/>
      <c r="N45" s="32"/>
      <c r="O45" s="32"/>
      <c r="P45" s="32"/>
      <c r="Q45" s="32"/>
      <c r="R45" s="40"/>
    </row>
    <row r="46" spans="2:18" s="35" customFormat="1" ht="12" customHeight="1" x14ac:dyDescent="0.25">
      <c r="B46" s="227"/>
      <c r="C46" s="95"/>
      <c r="D46" s="203"/>
      <c r="E46" s="203"/>
      <c r="F46" s="302"/>
      <c r="G46" s="302"/>
      <c r="H46" s="303"/>
      <c r="I46" s="304"/>
      <c r="J46" s="39">
        <f t="shared" si="1"/>
        <v>0</v>
      </c>
      <c r="K46" s="95"/>
      <c r="L46" s="39">
        <f t="shared" si="2"/>
        <v>0</v>
      </c>
      <c r="M46" s="32"/>
      <c r="N46" s="32"/>
      <c r="O46" s="32"/>
      <c r="P46" s="32"/>
      <c r="Q46" s="32"/>
      <c r="R46" s="40"/>
    </row>
    <row r="47" spans="2:18" s="35" customFormat="1" ht="12" customHeight="1" x14ac:dyDescent="0.25">
      <c r="B47" s="227"/>
      <c r="C47" s="95"/>
      <c r="D47" s="203"/>
      <c r="E47" s="203"/>
      <c r="F47" s="302"/>
      <c r="G47" s="302"/>
      <c r="H47" s="303"/>
      <c r="I47" s="304"/>
      <c r="J47" s="39">
        <f t="shared" si="1"/>
        <v>0</v>
      </c>
      <c r="K47" s="95"/>
      <c r="L47" s="39">
        <f t="shared" si="2"/>
        <v>0</v>
      </c>
      <c r="M47" s="32"/>
      <c r="N47" s="32"/>
      <c r="O47" s="32"/>
      <c r="P47" s="32"/>
      <c r="Q47" s="32"/>
      <c r="R47" s="40"/>
    </row>
    <row r="48" spans="2:18" s="35" customFormat="1" ht="12" customHeight="1" x14ac:dyDescent="0.25">
      <c r="B48" s="227"/>
      <c r="C48" s="95"/>
      <c r="D48" s="203"/>
      <c r="E48" s="203"/>
      <c r="F48" s="302"/>
      <c r="G48" s="302"/>
      <c r="H48" s="303"/>
      <c r="I48" s="304"/>
      <c r="J48" s="39">
        <f t="shared" si="1"/>
        <v>0</v>
      </c>
      <c r="K48" s="95"/>
      <c r="L48" s="39">
        <f t="shared" si="2"/>
        <v>0</v>
      </c>
      <c r="M48" s="32"/>
      <c r="N48" s="32"/>
      <c r="O48" s="32"/>
      <c r="P48" s="32"/>
      <c r="Q48" s="32"/>
      <c r="R48" s="40"/>
    </row>
    <row r="49" spans="2:18" s="35" customFormat="1" ht="12" customHeight="1" x14ac:dyDescent="0.25">
      <c r="B49" s="227"/>
      <c r="C49" s="95"/>
      <c r="D49" s="203"/>
      <c r="E49" s="203"/>
      <c r="F49" s="302"/>
      <c r="G49" s="302"/>
      <c r="H49" s="303"/>
      <c r="I49" s="304"/>
      <c r="J49" s="39">
        <f t="shared" si="1"/>
        <v>0</v>
      </c>
      <c r="K49" s="95"/>
      <c r="L49" s="39">
        <f t="shared" si="2"/>
        <v>0</v>
      </c>
      <c r="M49" s="32"/>
      <c r="N49" s="32"/>
      <c r="O49" s="32"/>
      <c r="P49" s="32"/>
      <c r="Q49" s="32"/>
      <c r="R49" s="40"/>
    </row>
    <row r="50" spans="2:18" s="35" customFormat="1" ht="12" customHeight="1" x14ac:dyDescent="0.25">
      <c r="B50" s="227"/>
      <c r="C50" s="95"/>
      <c r="D50" s="203"/>
      <c r="E50" s="203"/>
      <c r="F50" s="302"/>
      <c r="G50" s="302"/>
      <c r="H50" s="303"/>
      <c r="I50" s="304"/>
      <c r="J50" s="39">
        <f t="shared" si="1"/>
        <v>0</v>
      </c>
      <c r="K50" s="95"/>
      <c r="L50" s="39">
        <f t="shared" si="2"/>
        <v>0</v>
      </c>
      <c r="M50" s="32"/>
      <c r="N50" s="32"/>
      <c r="O50" s="32"/>
      <c r="P50" s="32"/>
      <c r="Q50" s="32"/>
      <c r="R50" s="40"/>
    </row>
    <row r="51" spans="2:18" s="35" customFormat="1" ht="12" customHeight="1" x14ac:dyDescent="0.25">
      <c r="B51" s="227"/>
      <c r="C51" s="95"/>
      <c r="D51" s="203"/>
      <c r="E51" s="203"/>
      <c r="F51" s="302"/>
      <c r="G51" s="302"/>
      <c r="H51" s="303"/>
      <c r="I51" s="304"/>
      <c r="J51" s="39">
        <f t="shared" si="1"/>
        <v>0</v>
      </c>
      <c r="K51" s="95"/>
      <c r="L51" s="39">
        <f t="shared" si="2"/>
        <v>0</v>
      </c>
      <c r="M51" s="32"/>
      <c r="N51" s="32"/>
      <c r="O51" s="32"/>
      <c r="P51" s="32"/>
      <c r="Q51" s="32"/>
      <c r="R51" s="40"/>
    </row>
    <row r="52" spans="2:18" s="35" customFormat="1" ht="12" customHeight="1" x14ac:dyDescent="0.25">
      <c r="B52" s="227"/>
      <c r="C52" s="95"/>
      <c r="D52" s="203"/>
      <c r="E52" s="203"/>
      <c r="F52" s="302"/>
      <c r="G52" s="302"/>
      <c r="H52" s="303"/>
      <c r="I52" s="304"/>
      <c r="J52" s="39">
        <f t="shared" si="1"/>
        <v>0</v>
      </c>
      <c r="K52" s="95"/>
      <c r="L52" s="39">
        <f t="shared" si="2"/>
        <v>0</v>
      </c>
      <c r="M52" s="32"/>
      <c r="N52" s="32"/>
      <c r="O52" s="32"/>
      <c r="P52" s="32"/>
      <c r="Q52" s="32"/>
      <c r="R52" s="40"/>
    </row>
    <row r="53" spans="2:18" s="35" customFormat="1" ht="12" customHeight="1" x14ac:dyDescent="0.25">
      <c r="B53" s="227"/>
      <c r="C53" s="95"/>
      <c r="D53" s="203"/>
      <c r="E53" s="203"/>
      <c r="F53" s="302"/>
      <c r="G53" s="302"/>
      <c r="H53" s="303"/>
      <c r="I53" s="304"/>
      <c r="J53" s="39">
        <f t="shared" si="1"/>
        <v>0</v>
      </c>
      <c r="K53" s="95"/>
      <c r="L53" s="39">
        <f t="shared" si="2"/>
        <v>0</v>
      </c>
      <c r="M53" s="32"/>
      <c r="N53" s="32"/>
      <c r="O53" s="32"/>
      <c r="P53" s="32"/>
      <c r="Q53" s="32"/>
      <c r="R53" s="40"/>
    </row>
    <row r="54" spans="2:18" s="35" customFormat="1" ht="12" customHeight="1" x14ac:dyDescent="0.25">
      <c r="B54" s="227"/>
      <c r="C54" s="95"/>
      <c r="D54" s="203"/>
      <c r="E54" s="203"/>
      <c r="F54" s="302"/>
      <c r="G54" s="302"/>
      <c r="H54" s="303"/>
      <c r="I54" s="304"/>
      <c r="J54" s="39">
        <f t="shared" si="1"/>
        <v>0</v>
      </c>
      <c r="K54" s="95"/>
      <c r="L54" s="39">
        <f t="shared" si="2"/>
        <v>0</v>
      </c>
      <c r="M54" s="32"/>
      <c r="N54" s="32"/>
      <c r="O54" s="32"/>
      <c r="P54" s="32"/>
      <c r="Q54" s="32"/>
      <c r="R54" s="40"/>
    </row>
    <row r="55" spans="2:18" s="35" customFormat="1" ht="12" customHeight="1" x14ac:dyDescent="0.25">
      <c r="B55" s="227"/>
      <c r="C55" s="95"/>
      <c r="D55" s="203"/>
      <c r="E55" s="203"/>
      <c r="F55" s="302"/>
      <c r="G55" s="302"/>
      <c r="H55" s="303"/>
      <c r="I55" s="304"/>
      <c r="J55" s="39">
        <f t="shared" si="1"/>
        <v>0</v>
      </c>
      <c r="K55" s="95"/>
      <c r="L55" s="39">
        <f t="shared" si="2"/>
        <v>0</v>
      </c>
      <c r="M55" s="32"/>
      <c r="N55" s="32"/>
      <c r="O55" s="32"/>
      <c r="P55" s="32"/>
      <c r="Q55" s="32"/>
      <c r="R55" s="40"/>
    </row>
    <row r="56" spans="2:18" s="35" customFormat="1" ht="12" customHeight="1" x14ac:dyDescent="0.25">
      <c r="B56" s="227"/>
      <c r="C56" s="95"/>
      <c r="D56" s="203"/>
      <c r="E56" s="203"/>
      <c r="F56" s="302"/>
      <c r="G56" s="302"/>
      <c r="H56" s="303"/>
      <c r="I56" s="304"/>
      <c r="J56" s="39">
        <f t="shared" si="1"/>
        <v>0</v>
      </c>
      <c r="K56" s="95"/>
      <c r="L56" s="39">
        <f t="shared" si="2"/>
        <v>0</v>
      </c>
      <c r="M56" s="32"/>
      <c r="N56" s="32"/>
      <c r="O56" s="32"/>
      <c r="P56" s="32"/>
      <c r="Q56" s="32"/>
      <c r="R56" s="40"/>
    </row>
    <row r="57" spans="2:18" s="35" customFormat="1" ht="12" customHeight="1" x14ac:dyDescent="0.25">
      <c r="B57" s="227"/>
      <c r="C57" s="95"/>
      <c r="D57" s="203"/>
      <c r="E57" s="203"/>
      <c r="F57" s="302"/>
      <c r="G57" s="302"/>
      <c r="H57" s="303"/>
      <c r="I57" s="304"/>
      <c r="J57" s="39">
        <f t="shared" si="1"/>
        <v>0</v>
      </c>
      <c r="K57" s="95"/>
      <c r="L57" s="39">
        <f t="shared" si="2"/>
        <v>0</v>
      </c>
      <c r="M57" s="32"/>
      <c r="N57" s="32"/>
      <c r="O57" s="32"/>
      <c r="P57" s="32"/>
      <c r="Q57" s="32"/>
      <c r="R57" s="40"/>
    </row>
    <row r="58" spans="2:18" s="35" customFormat="1" x14ac:dyDescent="0.25">
      <c r="B58" s="27"/>
      <c r="C58" s="95"/>
      <c r="D58" s="27"/>
      <c r="E58" s="27"/>
      <c r="F58" s="28"/>
      <c r="G58" s="28"/>
      <c r="H58" s="41"/>
      <c r="I58" s="30"/>
      <c r="J58" s="39">
        <f>H58*I58</f>
        <v>0</v>
      </c>
      <c r="K58" s="95"/>
      <c r="L58" s="39">
        <f>SUM(M58:Q58)</f>
        <v>0</v>
      </c>
      <c r="M58" s="32"/>
      <c r="N58" s="33"/>
      <c r="O58" s="33"/>
      <c r="P58" s="33"/>
      <c r="Q58" s="33"/>
      <c r="R58" s="40"/>
    </row>
    <row r="59" spans="2:18" s="35" customFormat="1" ht="12.75" thickBot="1" x14ac:dyDescent="0.3">
      <c r="B59" s="27"/>
      <c r="C59" s="95"/>
      <c r="D59" s="27"/>
      <c r="E59" s="27"/>
      <c r="F59" s="28"/>
      <c r="G59" s="28"/>
      <c r="H59" s="41"/>
      <c r="I59" s="30"/>
      <c r="J59" s="39">
        <f t="shared" si="1"/>
        <v>0</v>
      </c>
      <c r="K59" s="95"/>
      <c r="L59" s="39">
        <f t="shared" ref="L59:L94" si="3">SUM(M59:Q59)</f>
        <v>0</v>
      </c>
      <c r="M59" s="32"/>
      <c r="N59" s="33"/>
      <c r="O59" s="33"/>
      <c r="P59" s="33"/>
      <c r="Q59" s="33"/>
      <c r="R59" s="40"/>
    </row>
    <row r="60" spans="2:18" s="35" customFormat="1" ht="12.75" hidden="1" thickBot="1" x14ac:dyDescent="0.3">
      <c r="B60" s="27"/>
      <c r="C60" s="95"/>
      <c r="D60" s="27"/>
      <c r="E60" s="27"/>
      <c r="F60" s="28"/>
      <c r="G60" s="28"/>
      <c r="H60" s="41"/>
      <c r="I60" s="30"/>
      <c r="J60" s="39">
        <f t="shared" si="1"/>
        <v>0</v>
      </c>
      <c r="K60" s="95"/>
      <c r="L60" s="39">
        <f t="shared" si="3"/>
        <v>0</v>
      </c>
      <c r="M60" s="32"/>
      <c r="N60" s="33"/>
      <c r="O60" s="33"/>
      <c r="P60" s="33"/>
      <c r="Q60" s="33"/>
      <c r="R60" s="40"/>
    </row>
    <row r="61" spans="2:18" s="35" customFormat="1" ht="12.75" hidden="1" thickBot="1" x14ac:dyDescent="0.3">
      <c r="B61" s="27"/>
      <c r="C61" s="95"/>
      <c r="D61" s="27"/>
      <c r="E61" s="27"/>
      <c r="F61" s="28"/>
      <c r="G61" s="28"/>
      <c r="H61" s="41"/>
      <c r="I61" s="30"/>
      <c r="J61" s="39">
        <f t="shared" si="1"/>
        <v>0</v>
      </c>
      <c r="K61" s="95"/>
      <c r="L61" s="39">
        <f t="shared" si="3"/>
        <v>0</v>
      </c>
      <c r="M61" s="32"/>
      <c r="N61" s="33"/>
      <c r="O61" s="33"/>
      <c r="P61" s="33"/>
      <c r="Q61" s="33"/>
      <c r="R61" s="40"/>
    </row>
    <row r="62" spans="2:18" s="35" customFormat="1" ht="12.75" hidden="1" thickBot="1" x14ac:dyDescent="0.3">
      <c r="B62" s="27"/>
      <c r="C62" s="95"/>
      <c r="D62" s="27"/>
      <c r="E62" s="27"/>
      <c r="F62" s="28"/>
      <c r="G62" s="28"/>
      <c r="H62" s="41"/>
      <c r="I62" s="30"/>
      <c r="J62" s="39">
        <f t="shared" si="1"/>
        <v>0</v>
      </c>
      <c r="K62" s="95"/>
      <c r="L62" s="39">
        <f t="shared" si="3"/>
        <v>0</v>
      </c>
      <c r="M62" s="32"/>
      <c r="N62" s="33"/>
      <c r="O62" s="33"/>
      <c r="P62" s="33"/>
      <c r="Q62" s="33"/>
      <c r="R62" s="40"/>
    </row>
    <row r="63" spans="2:18" s="35" customFormat="1" ht="12.75" hidden="1" thickBot="1" x14ac:dyDescent="0.3">
      <c r="B63" s="27"/>
      <c r="C63" s="95"/>
      <c r="D63" s="27"/>
      <c r="E63" s="27"/>
      <c r="F63" s="28"/>
      <c r="G63" s="28"/>
      <c r="H63" s="41"/>
      <c r="I63" s="30"/>
      <c r="J63" s="39">
        <f t="shared" si="1"/>
        <v>0</v>
      </c>
      <c r="K63" s="95"/>
      <c r="L63" s="39">
        <f t="shared" si="3"/>
        <v>0</v>
      </c>
      <c r="M63" s="32"/>
      <c r="N63" s="33"/>
      <c r="O63" s="33"/>
      <c r="P63" s="33"/>
      <c r="Q63" s="33"/>
      <c r="R63" s="40"/>
    </row>
    <row r="64" spans="2:18" s="35" customFormat="1" ht="12.75" hidden="1" thickBot="1" x14ac:dyDescent="0.3">
      <c r="B64" s="27"/>
      <c r="C64" s="95"/>
      <c r="D64" s="27"/>
      <c r="E64" s="27"/>
      <c r="F64" s="28"/>
      <c r="G64" s="28"/>
      <c r="H64" s="41"/>
      <c r="I64" s="30"/>
      <c r="J64" s="39">
        <f t="shared" si="1"/>
        <v>0</v>
      </c>
      <c r="K64" s="95"/>
      <c r="L64" s="39">
        <f t="shared" si="3"/>
        <v>0</v>
      </c>
      <c r="M64" s="32"/>
      <c r="N64" s="33"/>
      <c r="O64" s="33"/>
      <c r="P64" s="33"/>
      <c r="Q64" s="33"/>
      <c r="R64" s="40"/>
    </row>
    <row r="65" spans="2:18" s="35" customFormat="1" ht="12.75" hidden="1" thickBot="1" x14ac:dyDescent="0.3">
      <c r="B65" s="26"/>
      <c r="C65" s="95"/>
      <c r="D65" s="26"/>
      <c r="E65" s="42"/>
      <c r="F65" s="28"/>
      <c r="G65" s="28"/>
      <c r="H65" s="41"/>
      <c r="I65" s="30"/>
      <c r="J65" s="39">
        <f t="shared" si="1"/>
        <v>0</v>
      </c>
      <c r="K65" s="95"/>
      <c r="L65" s="39">
        <f t="shared" si="3"/>
        <v>0</v>
      </c>
      <c r="M65" s="32"/>
      <c r="N65" s="33"/>
      <c r="O65" s="33"/>
      <c r="P65" s="33"/>
      <c r="Q65" s="33"/>
      <c r="R65" s="40"/>
    </row>
    <row r="66" spans="2:18" s="35" customFormat="1" ht="12.75" hidden="1" thickBot="1" x14ac:dyDescent="0.3">
      <c r="B66" s="26"/>
      <c r="C66" s="95"/>
      <c r="D66" s="26"/>
      <c r="E66" s="27"/>
      <c r="F66" s="28"/>
      <c r="G66" s="28"/>
      <c r="H66" s="41"/>
      <c r="I66" s="30"/>
      <c r="J66" s="39">
        <f t="shared" si="1"/>
        <v>0</v>
      </c>
      <c r="K66" s="95"/>
      <c r="L66" s="39">
        <f t="shared" si="3"/>
        <v>0</v>
      </c>
      <c r="M66" s="32"/>
      <c r="N66" s="33"/>
      <c r="O66" s="33"/>
      <c r="P66" s="33"/>
      <c r="Q66" s="33"/>
      <c r="R66" s="40"/>
    </row>
    <row r="67" spans="2:18" s="35" customFormat="1" ht="12.75" hidden="1" thickBot="1" x14ac:dyDescent="0.3">
      <c r="B67" s="26"/>
      <c r="C67" s="95"/>
      <c r="D67" s="26"/>
      <c r="E67" s="27"/>
      <c r="F67" s="28"/>
      <c r="G67" s="28"/>
      <c r="H67" s="41"/>
      <c r="I67" s="30"/>
      <c r="J67" s="39">
        <f t="shared" si="1"/>
        <v>0</v>
      </c>
      <c r="K67" s="95"/>
      <c r="L67" s="39">
        <f t="shared" si="3"/>
        <v>0</v>
      </c>
      <c r="M67" s="32"/>
      <c r="N67" s="33"/>
      <c r="O67" s="33"/>
      <c r="P67" s="33"/>
      <c r="Q67" s="33"/>
      <c r="R67" s="40"/>
    </row>
    <row r="68" spans="2:18" s="35" customFormat="1" ht="12.75" hidden="1" thickBot="1" x14ac:dyDescent="0.3">
      <c r="B68" s="26"/>
      <c r="C68" s="95"/>
      <c r="D68" s="26"/>
      <c r="E68" s="27"/>
      <c r="F68" s="28"/>
      <c r="G68" s="28"/>
      <c r="H68" s="41"/>
      <c r="I68" s="30"/>
      <c r="J68" s="39">
        <f>H68*I68</f>
        <v>0</v>
      </c>
      <c r="K68" s="95"/>
      <c r="L68" s="39">
        <f t="shared" si="3"/>
        <v>0</v>
      </c>
      <c r="M68" s="32"/>
      <c r="N68" s="33"/>
      <c r="O68" s="33"/>
      <c r="P68" s="33"/>
      <c r="Q68" s="33"/>
      <c r="R68" s="40"/>
    </row>
    <row r="69" spans="2:18" s="35" customFormat="1" ht="12.75" hidden="1" thickBot="1" x14ac:dyDescent="0.3">
      <c r="B69" s="26"/>
      <c r="C69" s="95"/>
      <c r="D69" s="26"/>
      <c r="E69" s="27"/>
      <c r="F69" s="28"/>
      <c r="G69" s="28"/>
      <c r="H69" s="41"/>
      <c r="I69" s="30"/>
      <c r="J69" s="39">
        <f t="shared" si="1"/>
        <v>0</v>
      </c>
      <c r="K69" s="95"/>
      <c r="L69" s="39">
        <f t="shared" si="3"/>
        <v>0</v>
      </c>
      <c r="M69" s="32"/>
      <c r="N69" s="33"/>
      <c r="O69" s="33"/>
      <c r="P69" s="33"/>
      <c r="Q69" s="33"/>
      <c r="R69" s="40"/>
    </row>
    <row r="70" spans="2:18" s="35" customFormat="1" ht="12.75" hidden="1" thickBot="1" x14ac:dyDescent="0.3">
      <c r="B70" s="26"/>
      <c r="C70" s="95"/>
      <c r="D70" s="26"/>
      <c r="E70" s="27"/>
      <c r="F70" s="28"/>
      <c r="G70" s="28"/>
      <c r="H70" s="41"/>
      <c r="I70" s="30"/>
      <c r="J70" s="39">
        <f t="shared" si="1"/>
        <v>0</v>
      </c>
      <c r="K70" s="95"/>
      <c r="L70" s="39">
        <f t="shared" si="3"/>
        <v>0</v>
      </c>
      <c r="M70" s="32"/>
      <c r="N70" s="33"/>
      <c r="O70" s="33"/>
      <c r="P70" s="33"/>
      <c r="Q70" s="33"/>
      <c r="R70" s="40"/>
    </row>
    <row r="71" spans="2:18" s="35" customFormat="1" ht="12.75" hidden="1" thickBot="1" x14ac:dyDescent="0.3">
      <c r="B71" s="26"/>
      <c r="C71" s="95"/>
      <c r="D71" s="26"/>
      <c r="E71" s="27"/>
      <c r="F71" s="28"/>
      <c r="G71" s="28"/>
      <c r="H71" s="41"/>
      <c r="I71" s="30"/>
      <c r="J71" s="39">
        <f t="shared" si="1"/>
        <v>0</v>
      </c>
      <c r="K71" s="95"/>
      <c r="L71" s="39">
        <f t="shared" si="3"/>
        <v>0</v>
      </c>
      <c r="M71" s="32"/>
      <c r="N71" s="33"/>
      <c r="O71" s="33"/>
      <c r="P71" s="33"/>
      <c r="Q71" s="33"/>
      <c r="R71" s="40"/>
    </row>
    <row r="72" spans="2:18" s="35" customFormat="1" ht="12.75" hidden="1" thickBot="1" x14ac:dyDescent="0.3">
      <c r="B72" s="26"/>
      <c r="C72" s="95"/>
      <c r="D72" s="26"/>
      <c r="E72" s="27"/>
      <c r="F72" s="28"/>
      <c r="G72" s="28"/>
      <c r="H72" s="41"/>
      <c r="I72" s="30"/>
      <c r="J72" s="39">
        <f t="shared" si="1"/>
        <v>0</v>
      </c>
      <c r="K72" s="95"/>
      <c r="L72" s="39">
        <f t="shared" si="3"/>
        <v>0</v>
      </c>
      <c r="M72" s="32"/>
      <c r="N72" s="33"/>
      <c r="O72" s="33"/>
      <c r="P72" s="33"/>
      <c r="Q72" s="33"/>
      <c r="R72" s="40"/>
    </row>
    <row r="73" spans="2:18" s="35" customFormat="1" ht="12.75" hidden="1" thickBot="1" x14ac:dyDescent="0.3">
      <c r="B73" s="26"/>
      <c r="C73" s="95"/>
      <c r="D73" s="26"/>
      <c r="E73" s="27"/>
      <c r="F73" s="28"/>
      <c r="G73" s="28"/>
      <c r="H73" s="41"/>
      <c r="I73" s="30"/>
      <c r="J73" s="39">
        <f t="shared" si="1"/>
        <v>0</v>
      </c>
      <c r="K73" s="95"/>
      <c r="L73" s="39">
        <f t="shared" si="3"/>
        <v>0</v>
      </c>
      <c r="M73" s="32"/>
      <c r="N73" s="194"/>
      <c r="O73" s="195"/>
      <c r="P73" s="195"/>
      <c r="Q73" s="195"/>
      <c r="R73" s="40"/>
    </row>
    <row r="74" spans="2:18" s="35" customFormat="1" ht="12.75" hidden="1" thickBot="1" x14ac:dyDescent="0.3">
      <c r="B74" s="26"/>
      <c r="C74" s="95"/>
      <c r="D74" s="26"/>
      <c r="E74" s="27"/>
      <c r="F74" s="28"/>
      <c r="G74" s="28"/>
      <c r="H74" s="41"/>
      <c r="I74" s="30"/>
      <c r="J74" s="39">
        <f t="shared" si="1"/>
        <v>0</v>
      </c>
      <c r="K74" s="95"/>
      <c r="L74" s="39">
        <f t="shared" si="3"/>
        <v>0</v>
      </c>
      <c r="M74" s="32"/>
      <c r="N74" s="196"/>
      <c r="O74" s="197"/>
      <c r="P74" s="197"/>
      <c r="Q74" s="197"/>
      <c r="R74" s="40"/>
    </row>
    <row r="75" spans="2:18" s="35" customFormat="1" ht="12.75" hidden="1" thickBot="1" x14ac:dyDescent="0.3">
      <c r="B75" s="26"/>
      <c r="C75" s="95"/>
      <c r="D75" s="26"/>
      <c r="E75" s="27"/>
      <c r="F75" s="28"/>
      <c r="G75" s="28"/>
      <c r="H75" s="41"/>
      <c r="I75" s="30"/>
      <c r="J75" s="39">
        <f t="shared" si="1"/>
        <v>0</v>
      </c>
      <c r="K75" s="95"/>
      <c r="L75" s="39">
        <f t="shared" si="3"/>
        <v>0</v>
      </c>
      <c r="M75" s="32"/>
      <c r="N75" s="196"/>
      <c r="O75" s="197"/>
      <c r="P75" s="197"/>
      <c r="Q75" s="197"/>
      <c r="R75" s="40"/>
    </row>
    <row r="76" spans="2:18" s="35" customFormat="1" ht="12.75" hidden="1" thickBot="1" x14ac:dyDescent="0.3">
      <c r="B76" s="26"/>
      <c r="C76" s="95"/>
      <c r="D76" s="26"/>
      <c r="E76" s="27"/>
      <c r="F76" s="28"/>
      <c r="G76" s="28"/>
      <c r="H76" s="41"/>
      <c r="I76" s="30"/>
      <c r="J76" s="39">
        <f t="shared" si="1"/>
        <v>0</v>
      </c>
      <c r="K76" s="95"/>
      <c r="L76" s="39">
        <f t="shared" si="3"/>
        <v>0</v>
      </c>
      <c r="M76" s="32"/>
      <c r="N76" s="196"/>
      <c r="O76" s="197"/>
      <c r="P76" s="197"/>
      <c r="Q76" s="197"/>
      <c r="R76" s="40"/>
    </row>
    <row r="77" spans="2:18" s="35" customFormat="1" ht="12.75" hidden="1" thickBot="1" x14ac:dyDescent="0.3">
      <c r="B77" s="26"/>
      <c r="C77" s="95"/>
      <c r="D77" s="26"/>
      <c r="E77" s="27"/>
      <c r="F77" s="28"/>
      <c r="G77" s="28"/>
      <c r="H77" s="41"/>
      <c r="I77" s="30"/>
      <c r="J77" s="39">
        <f t="shared" si="1"/>
        <v>0</v>
      </c>
      <c r="K77" s="95"/>
      <c r="L77" s="39">
        <f t="shared" si="3"/>
        <v>0</v>
      </c>
      <c r="M77" s="32"/>
      <c r="N77" s="33"/>
      <c r="O77" s="33"/>
      <c r="P77" s="33"/>
      <c r="Q77" s="33"/>
      <c r="R77" s="40"/>
    </row>
    <row r="78" spans="2:18" s="35" customFormat="1" ht="12.75" hidden="1" thickBot="1" x14ac:dyDescent="0.3">
      <c r="B78" s="26"/>
      <c r="C78" s="95"/>
      <c r="D78" s="26"/>
      <c r="E78" s="27"/>
      <c r="F78" s="28"/>
      <c r="G78" s="28"/>
      <c r="H78" s="41"/>
      <c r="I78" s="30"/>
      <c r="J78" s="39">
        <f t="shared" si="1"/>
        <v>0</v>
      </c>
      <c r="K78" s="95"/>
      <c r="L78" s="39">
        <f t="shared" si="3"/>
        <v>0</v>
      </c>
      <c r="M78" s="32"/>
      <c r="N78" s="33"/>
      <c r="O78" s="33"/>
      <c r="P78" s="33"/>
      <c r="Q78" s="33"/>
      <c r="R78" s="40"/>
    </row>
    <row r="79" spans="2:18" s="35" customFormat="1" ht="12.75" hidden="1" thickBot="1" x14ac:dyDescent="0.3">
      <c r="B79" s="26"/>
      <c r="C79" s="95"/>
      <c r="D79" s="26"/>
      <c r="E79" s="27"/>
      <c r="F79" s="28"/>
      <c r="G79" s="28"/>
      <c r="H79" s="41"/>
      <c r="I79" s="30"/>
      <c r="J79" s="39">
        <f t="shared" si="1"/>
        <v>0</v>
      </c>
      <c r="K79" s="95"/>
      <c r="L79" s="39">
        <f t="shared" si="3"/>
        <v>0</v>
      </c>
      <c r="M79" s="32"/>
      <c r="N79" s="33"/>
      <c r="O79" s="33"/>
      <c r="P79" s="33"/>
      <c r="Q79" s="33"/>
      <c r="R79" s="40"/>
    </row>
    <row r="80" spans="2:18" s="35" customFormat="1" ht="12.75" hidden="1" thickBot="1" x14ac:dyDescent="0.3">
      <c r="B80" s="26"/>
      <c r="C80" s="95"/>
      <c r="D80" s="26"/>
      <c r="E80" s="27"/>
      <c r="F80" s="28"/>
      <c r="G80" s="28"/>
      <c r="H80" s="41"/>
      <c r="I80" s="30"/>
      <c r="J80" s="39">
        <f t="shared" si="1"/>
        <v>0</v>
      </c>
      <c r="K80" s="95"/>
      <c r="L80" s="39">
        <f t="shared" si="3"/>
        <v>0</v>
      </c>
      <c r="M80" s="32"/>
      <c r="N80" s="33"/>
      <c r="O80" s="33"/>
      <c r="P80" s="33"/>
      <c r="Q80" s="33"/>
      <c r="R80" s="40"/>
    </row>
    <row r="81" spans="2:18" s="35" customFormat="1" ht="12.75" hidden="1" thickBot="1" x14ac:dyDescent="0.3">
      <c r="B81" s="26"/>
      <c r="C81" s="95"/>
      <c r="D81" s="26"/>
      <c r="E81" s="27"/>
      <c r="F81" s="28"/>
      <c r="G81" s="28"/>
      <c r="H81" s="41"/>
      <c r="I81" s="30"/>
      <c r="J81" s="39">
        <f>H81*I81</f>
        <v>0</v>
      </c>
      <c r="K81" s="95"/>
      <c r="L81" s="39">
        <f t="shared" si="3"/>
        <v>0</v>
      </c>
      <c r="M81" s="32"/>
      <c r="N81" s="33"/>
      <c r="O81" s="33"/>
      <c r="P81" s="33"/>
      <c r="Q81" s="33"/>
      <c r="R81" s="40"/>
    </row>
    <row r="82" spans="2:18" s="35" customFormat="1" ht="12.75" hidden="1" thickBot="1" x14ac:dyDescent="0.3">
      <c r="B82" s="26"/>
      <c r="C82" s="95"/>
      <c r="D82" s="26"/>
      <c r="E82" s="27"/>
      <c r="F82" s="28"/>
      <c r="G82" s="28"/>
      <c r="H82" s="41"/>
      <c r="I82" s="30"/>
      <c r="J82" s="39">
        <f t="shared" si="1"/>
        <v>0</v>
      </c>
      <c r="K82" s="95"/>
      <c r="L82" s="39">
        <f t="shared" si="3"/>
        <v>0</v>
      </c>
      <c r="M82" s="32"/>
      <c r="N82" s="33"/>
      <c r="O82" s="33"/>
      <c r="P82" s="33"/>
      <c r="Q82" s="33"/>
      <c r="R82" s="40"/>
    </row>
    <row r="83" spans="2:18" s="35" customFormat="1" ht="12.75" hidden="1" thickBot="1" x14ac:dyDescent="0.3">
      <c r="B83" s="26"/>
      <c r="C83" s="95"/>
      <c r="D83" s="26"/>
      <c r="E83" s="27"/>
      <c r="F83" s="28"/>
      <c r="G83" s="28"/>
      <c r="H83" s="41"/>
      <c r="I83" s="30"/>
      <c r="J83" s="39">
        <f t="shared" si="1"/>
        <v>0</v>
      </c>
      <c r="K83" s="95"/>
      <c r="L83" s="39">
        <f t="shared" si="3"/>
        <v>0</v>
      </c>
      <c r="M83" s="32"/>
      <c r="N83" s="33"/>
      <c r="O83" s="33"/>
      <c r="P83" s="33"/>
      <c r="Q83" s="33"/>
      <c r="R83" s="40"/>
    </row>
    <row r="84" spans="2:18" s="35" customFormat="1" ht="12.75" hidden="1" thickBot="1" x14ac:dyDescent="0.3">
      <c r="B84" s="26"/>
      <c r="C84" s="95"/>
      <c r="D84" s="26"/>
      <c r="E84" s="27"/>
      <c r="F84" s="28"/>
      <c r="G84" s="28"/>
      <c r="H84" s="41"/>
      <c r="I84" s="30"/>
      <c r="J84" s="39">
        <f t="shared" si="1"/>
        <v>0</v>
      </c>
      <c r="K84" s="95"/>
      <c r="L84" s="39">
        <f t="shared" si="3"/>
        <v>0</v>
      </c>
      <c r="M84" s="32"/>
      <c r="N84" s="33"/>
      <c r="O84" s="33"/>
      <c r="P84" s="33"/>
      <c r="Q84" s="33"/>
      <c r="R84" s="40"/>
    </row>
    <row r="85" spans="2:18" s="35" customFormat="1" ht="12.75" hidden="1" thickBot="1" x14ac:dyDescent="0.3">
      <c r="B85" s="26"/>
      <c r="C85" s="95"/>
      <c r="D85" s="26"/>
      <c r="E85" s="27"/>
      <c r="F85" s="28"/>
      <c r="G85" s="28"/>
      <c r="H85" s="41"/>
      <c r="I85" s="30"/>
      <c r="J85" s="39">
        <f t="shared" si="1"/>
        <v>0</v>
      </c>
      <c r="K85" s="95"/>
      <c r="L85" s="39">
        <f t="shared" si="3"/>
        <v>0</v>
      </c>
      <c r="M85" s="32"/>
      <c r="N85" s="33"/>
      <c r="O85" s="33"/>
      <c r="P85" s="33"/>
      <c r="Q85" s="33"/>
      <c r="R85" s="40"/>
    </row>
    <row r="86" spans="2:18" s="35" customFormat="1" ht="12.75" hidden="1" thickBot="1" x14ac:dyDescent="0.3">
      <c r="B86" s="26"/>
      <c r="C86" s="95"/>
      <c r="D86" s="26"/>
      <c r="E86" s="27"/>
      <c r="F86" s="28"/>
      <c r="G86" s="28"/>
      <c r="H86" s="41"/>
      <c r="I86" s="30"/>
      <c r="J86" s="39">
        <f t="shared" si="1"/>
        <v>0</v>
      </c>
      <c r="K86" s="95"/>
      <c r="L86" s="39">
        <f t="shared" si="3"/>
        <v>0</v>
      </c>
      <c r="M86" s="32"/>
      <c r="N86" s="33"/>
      <c r="O86" s="33"/>
      <c r="P86" s="33"/>
      <c r="Q86" s="33"/>
      <c r="R86" s="40"/>
    </row>
    <row r="87" spans="2:18" s="35" customFormat="1" ht="12.75" hidden="1" thickBot="1" x14ac:dyDescent="0.3">
      <c r="B87" s="26"/>
      <c r="C87" s="95"/>
      <c r="D87" s="26"/>
      <c r="E87" s="27"/>
      <c r="F87" s="28"/>
      <c r="G87" s="28"/>
      <c r="H87" s="41"/>
      <c r="I87" s="30"/>
      <c r="J87" s="39">
        <f t="shared" si="1"/>
        <v>0</v>
      </c>
      <c r="K87" s="95"/>
      <c r="L87" s="39">
        <f t="shared" si="3"/>
        <v>0</v>
      </c>
      <c r="M87" s="32"/>
      <c r="N87" s="33"/>
      <c r="O87" s="33"/>
      <c r="P87" s="33"/>
      <c r="Q87" s="33"/>
      <c r="R87" s="40"/>
    </row>
    <row r="88" spans="2:18" s="35" customFormat="1" ht="12.75" hidden="1" thickBot="1" x14ac:dyDescent="0.3">
      <c r="B88" s="26"/>
      <c r="C88" s="95"/>
      <c r="D88" s="26"/>
      <c r="E88" s="27"/>
      <c r="F88" s="28"/>
      <c r="G88" s="28"/>
      <c r="H88" s="41"/>
      <c r="I88" s="30"/>
      <c r="J88" s="39">
        <f t="shared" si="1"/>
        <v>0</v>
      </c>
      <c r="K88" s="95"/>
      <c r="L88" s="39">
        <f t="shared" si="3"/>
        <v>0</v>
      </c>
      <c r="M88" s="32"/>
      <c r="N88" s="33"/>
      <c r="O88" s="33"/>
      <c r="P88" s="33"/>
      <c r="Q88" s="33"/>
      <c r="R88" s="40"/>
    </row>
    <row r="89" spans="2:18" s="35" customFormat="1" ht="12.75" hidden="1" thickBot="1" x14ac:dyDescent="0.3">
      <c r="B89" s="26"/>
      <c r="C89" s="95"/>
      <c r="D89" s="26"/>
      <c r="E89" s="27"/>
      <c r="F89" s="28"/>
      <c r="G89" s="28"/>
      <c r="H89" s="41"/>
      <c r="I89" s="30"/>
      <c r="J89" s="39">
        <f t="shared" si="1"/>
        <v>0</v>
      </c>
      <c r="K89" s="95"/>
      <c r="L89" s="39">
        <f t="shared" si="3"/>
        <v>0</v>
      </c>
      <c r="M89" s="32"/>
      <c r="N89" s="33"/>
      <c r="O89" s="33"/>
      <c r="P89" s="33"/>
      <c r="Q89" s="33"/>
      <c r="R89" s="40"/>
    </row>
    <row r="90" spans="2:18" s="35" customFormat="1" ht="12.75" hidden="1" thickBot="1" x14ac:dyDescent="0.3">
      <c r="B90" s="26"/>
      <c r="C90" s="95"/>
      <c r="D90" s="26"/>
      <c r="E90" s="27"/>
      <c r="F90" s="28"/>
      <c r="G90" s="28"/>
      <c r="H90" s="41"/>
      <c r="I90" s="30"/>
      <c r="J90" s="39">
        <f t="shared" si="1"/>
        <v>0</v>
      </c>
      <c r="K90" s="95"/>
      <c r="L90" s="39">
        <f t="shared" si="3"/>
        <v>0</v>
      </c>
      <c r="M90" s="32"/>
      <c r="N90" s="33"/>
      <c r="O90" s="33"/>
      <c r="P90" s="33"/>
      <c r="Q90" s="33"/>
      <c r="R90" s="40"/>
    </row>
    <row r="91" spans="2:18" s="35" customFormat="1" ht="12.75" hidden="1" thickBot="1" x14ac:dyDescent="0.3">
      <c r="B91" s="26"/>
      <c r="C91" s="95"/>
      <c r="D91" s="26"/>
      <c r="E91" s="27"/>
      <c r="F91" s="28"/>
      <c r="G91" s="28"/>
      <c r="H91" s="41"/>
      <c r="I91" s="30"/>
      <c r="J91" s="39">
        <f t="shared" si="1"/>
        <v>0</v>
      </c>
      <c r="K91" s="95"/>
      <c r="L91" s="39">
        <f t="shared" si="3"/>
        <v>0</v>
      </c>
      <c r="M91" s="32"/>
      <c r="N91" s="33"/>
      <c r="O91" s="33"/>
      <c r="P91" s="33"/>
      <c r="Q91" s="33"/>
      <c r="R91" s="40"/>
    </row>
    <row r="92" spans="2:18" s="35" customFormat="1" ht="12.75" hidden="1" thickBot="1" x14ac:dyDescent="0.3">
      <c r="B92" s="27"/>
      <c r="C92" s="95"/>
      <c r="D92" s="27"/>
      <c r="E92" s="27"/>
      <c r="F92" s="28"/>
      <c r="G92" s="28"/>
      <c r="H92" s="41"/>
      <c r="I92" s="30"/>
      <c r="J92" s="39">
        <f t="shared" si="1"/>
        <v>0</v>
      </c>
      <c r="K92" s="95"/>
      <c r="L92" s="39">
        <f t="shared" si="3"/>
        <v>0</v>
      </c>
      <c r="M92" s="32"/>
      <c r="N92" s="33"/>
      <c r="O92" s="33"/>
      <c r="P92" s="33"/>
      <c r="Q92" s="33"/>
      <c r="R92" s="40"/>
    </row>
    <row r="93" spans="2:18" s="35" customFormat="1" ht="12.75" hidden="1" thickBot="1" x14ac:dyDescent="0.3">
      <c r="B93" s="27"/>
      <c r="C93" s="95"/>
      <c r="D93" s="27"/>
      <c r="E93" s="27"/>
      <c r="F93" s="28"/>
      <c r="G93" s="28"/>
      <c r="H93" s="41"/>
      <c r="I93" s="30"/>
      <c r="J93" s="39">
        <f t="shared" si="1"/>
        <v>0</v>
      </c>
      <c r="K93" s="95"/>
      <c r="L93" s="39">
        <f t="shared" si="3"/>
        <v>0</v>
      </c>
      <c r="M93" s="32"/>
      <c r="N93" s="33"/>
      <c r="O93" s="33"/>
      <c r="P93" s="33"/>
      <c r="Q93" s="33"/>
      <c r="R93" s="40"/>
    </row>
    <row r="94" spans="2:18" s="35" customFormat="1" ht="12.75" hidden="1" thickBot="1" x14ac:dyDescent="0.3">
      <c r="B94" s="27"/>
      <c r="C94" s="49"/>
      <c r="D94" s="27"/>
      <c r="E94" s="27"/>
      <c r="F94" s="28"/>
      <c r="G94" s="28"/>
      <c r="H94" s="41"/>
      <c r="I94" s="30"/>
      <c r="J94" s="39">
        <f t="shared" si="1"/>
        <v>0</v>
      </c>
      <c r="K94" s="95"/>
      <c r="L94" s="39">
        <f t="shared" si="3"/>
        <v>0</v>
      </c>
      <c r="M94" s="37"/>
      <c r="N94" s="38"/>
      <c r="O94" s="38"/>
      <c r="P94" s="38"/>
      <c r="Q94" s="38"/>
      <c r="R94" s="40"/>
    </row>
    <row r="95" spans="2:18" s="15" customFormat="1" ht="15.75" customHeight="1" thickTop="1" thickBot="1" x14ac:dyDescent="0.3">
      <c r="B95" s="400" t="s">
        <v>242</v>
      </c>
      <c r="C95" s="400"/>
      <c r="D95" s="400"/>
      <c r="E95" s="400"/>
      <c r="F95" s="400"/>
      <c r="G95" s="400"/>
      <c r="H95" s="400"/>
      <c r="I95" s="401"/>
      <c r="J95" s="19">
        <f>SUM(J16:J94)</f>
        <v>314061</v>
      </c>
      <c r="K95" s="126"/>
      <c r="L95" s="19">
        <f>SUM(L16:L94)</f>
        <v>314061</v>
      </c>
      <c r="M95" s="198">
        <f>IF(OR($D$9="yes"),"n/a",SUM(M16:M94))</f>
        <v>0</v>
      </c>
      <c r="N95" s="22">
        <f>SUM(N16:N94)</f>
        <v>0</v>
      </c>
      <c r="O95" s="23">
        <f>SUM(O16:O94)</f>
        <v>0</v>
      </c>
      <c r="P95" s="23">
        <f>SUM(P16:P94)</f>
        <v>94245</v>
      </c>
      <c r="Q95" s="193">
        <f>SUM(Q16:Q94)</f>
        <v>219816</v>
      </c>
      <c r="R95" s="25">
        <f>SUM(M95:Q95)</f>
        <v>314061</v>
      </c>
    </row>
    <row r="96" spans="2:18" s="15" customFormat="1" ht="15.75" customHeight="1" thickTop="1" x14ac:dyDescent="0.25"/>
    <row r="97" spans="1:18" ht="15" customHeight="1" x14ac:dyDescent="0.25">
      <c r="B97" s="51"/>
      <c r="C97" s="51"/>
      <c r="D97" s="50"/>
      <c r="E97" s="50"/>
      <c r="F97" s="129" t="s">
        <v>4</v>
      </c>
    </row>
    <row r="98" spans="1:18" ht="15" customHeight="1" x14ac:dyDescent="0.25">
      <c r="B98" s="114" t="s">
        <v>1</v>
      </c>
      <c r="C98" s="52" t="str">
        <f>IF(ISBLANK('Produit 2'!$D$5),"",'Produit 2'!$D$5)</f>
        <v>Playtime Calculus</v>
      </c>
      <c r="D98" s="52"/>
      <c r="E98" s="50"/>
      <c r="F98" s="363" t="s">
        <v>66</v>
      </c>
      <c r="I98" s="116"/>
    </row>
    <row r="99" spans="1:18" ht="15" customHeight="1" x14ac:dyDescent="0.2">
      <c r="B99" s="410" t="s">
        <v>29</v>
      </c>
      <c r="C99" s="410"/>
      <c r="D99" s="50"/>
      <c r="E99" s="50"/>
      <c r="H99" s="404" t="s">
        <v>5</v>
      </c>
      <c r="I99" s="404"/>
      <c r="J99" s="404"/>
      <c r="K99" s="404"/>
      <c r="L99" s="404"/>
      <c r="M99" s="404"/>
      <c r="N99" s="404"/>
      <c r="O99" s="404"/>
      <c r="P99" s="404"/>
      <c r="Q99" s="404"/>
      <c r="R99" s="404"/>
    </row>
    <row r="100" spans="1:18" ht="7.5" customHeight="1" x14ac:dyDescent="0.2">
      <c r="B100" s="410"/>
      <c r="C100" s="410"/>
      <c r="D100" s="50"/>
      <c r="E100" s="50"/>
      <c r="H100" s="404"/>
      <c r="I100" s="404"/>
      <c r="J100" s="404"/>
      <c r="K100" s="404"/>
      <c r="L100" s="404"/>
      <c r="M100" s="404"/>
      <c r="N100" s="404"/>
      <c r="O100" s="404"/>
      <c r="P100" s="404"/>
      <c r="Q100" s="404"/>
      <c r="R100" s="404"/>
    </row>
    <row r="101" spans="1:18" ht="16.5" customHeight="1" x14ac:dyDescent="0.2">
      <c r="A101" s="229" t="s">
        <v>161</v>
      </c>
      <c r="B101" s="411" t="s">
        <v>233</v>
      </c>
      <c r="C101" s="411"/>
      <c r="D101" s="411"/>
      <c r="E101" s="411"/>
      <c r="F101" s="411"/>
      <c r="G101" s="411"/>
      <c r="H101" s="388" t="s">
        <v>21</v>
      </c>
      <c r="I101" s="388"/>
      <c r="J101" s="388"/>
      <c r="K101" s="388"/>
      <c r="L101" s="388"/>
      <c r="M101" s="412" t="s">
        <v>22</v>
      </c>
      <c r="N101" s="412"/>
      <c r="O101" s="412"/>
      <c r="P101" s="412"/>
      <c r="Q101" s="412"/>
      <c r="R101" s="412"/>
    </row>
    <row r="102" spans="1:18" ht="77.25" customHeight="1" x14ac:dyDescent="0.2">
      <c r="B102" s="146" t="s">
        <v>67</v>
      </c>
      <c r="C102" s="146" t="s">
        <v>210</v>
      </c>
      <c r="D102" s="142" t="s">
        <v>9</v>
      </c>
      <c r="E102" s="146" t="s">
        <v>18</v>
      </c>
      <c r="F102" s="142" t="s">
        <v>11</v>
      </c>
      <c r="G102" s="142" t="s">
        <v>12</v>
      </c>
      <c r="H102" s="144" t="s">
        <v>48</v>
      </c>
      <c r="I102" s="144" t="s">
        <v>14</v>
      </c>
      <c r="J102" s="100" t="s">
        <v>19</v>
      </c>
      <c r="K102" s="100" t="s">
        <v>73</v>
      </c>
      <c r="L102" s="100" t="s">
        <v>182</v>
      </c>
      <c r="M102" s="145" t="s">
        <v>15</v>
      </c>
      <c r="N102" s="145" t="s">
        <v>183</v>
      </c>
      <c r="O102" s="145" t="s">
        <v>184</v>
      </c>
      <c r="P102" s="187" t="s">
        <v>178</v>
      </c>
      <c r="Q102" s="188" t="s">
        <v>177</v>
      </c>
      <c r="R102" s="103" t="s">
        <v>20</v>
      </c>
    </row>
    <row r="103" spans="1:18" s="15" customFormat="1" ht="15" customHeight="1" x14ac:dyDescent="0.25">
      <c r="A103" s="297"/>
      <c r="B103" s="354" t="s">
        <v>226</v>
      </c>
      <c r="C103" s="85"/>
      <c r="D103" s="85"/>
      <c r="E103" s="85"/>
      <c r="F103" s="86"/>
      <c r="G103" s="86"/>
      <c r="H103" s="85"/>
      <c r="I103" s="87"/>
      <c r="J103" s="87"/>
      <c r="K103" s="88"/>
      <c r="L103" s="87"/>
      <c r="M103" s="89"/>
      <c r="N103" s="89"/>
      <c r="O103" s="89"/>
      <c r="P103" s="90"/>
      <c r="Q103" s="90"/>
      <c r="R103" s="91"/>
    </row>
    <row r="104" spans="1:18" s="35" customFormat="1" ht="14.25" customHeight="1" x14ac:dyDescent="0.25">
      <c r="B104" s="27" t="s">
        <v>270</v>
      </c>
      <c r="C104" s="27" t="s">
        <v>271</v>
      </c>
      <c r="D104" s="281" t="s">
        <v>304</v>
      </c>
      <c r="E104" s="281" t="s">
        <v>306</v>
      </c>
      <c r="F104" s="28" t="s">
        <v>288</v>
      </c>
      <c r="G104" s="28" t="s">
        <v>289</v>
      </c>
      <c r="H104" s="29">
        <v>24100</v>
      </c>
      <c r="I104" s="30">
        <v>1</v>
      </c>
      <c r="J104" s="39">
        <f>H104*I104</f>
        <v>24100</v>
      </c>
      <c r="K104" s="31">
        <v>1</v>
      </c>
      <c r="L104" s="39">
        <f>J104*K104</f>
        <v>24100</v>
      </c>
      <c r="M104" s="32"/>
      <c r="N104" s="349"/>
      <c r="O104" s="349"/>
      <c r="P104" s="349"/>
      <c r="Q104" s="33">
        <v>24100</v>
      </c>
      <c r="R104" s="34"/>
    </row>
    <row r="105" spans="1:18" s="35" customFormat="1" ht="14.25" customHeight="1" x14ac:dyDescent="0.25">
      <c r="B105" s="27" t="s">
        <v>272</v>
      </c>
      <c r="C105" s="27" t="s">
        <v>273</v>
      </c>
      <c r="D105" s="281" t="s">
        <v>305</v>
      </c>
      <c r="E105" s="281" t="s">
        <v>306</v>
      </c>
      <c r="F105" s="28" t="s">
        <v>288</v>
      </c>
      <c r="G105" s="28" t="s">
        <v>289</v>
      </c>
      <c r="H105" s="29">
        <v>24100</v>
      </c>
      <c r="I105" s="30">
        <v>1</v>
      </c>
      <c r="J105" s="39">
        <f>H105*I105</f>
        <v>24100</v>
      </c>
      <c r="K105" s="31">
        <v>1</v>
      </c>
      <c r="L105" s="39">
        <f>J105*K105</f>
        <v>24100</v>
      </c>
      <c r="M105" s="32"/>
      <c r="N105" s="349"/>
      <c r="O105" s="349"/>
      <c r="P105" s="349"/>
      <c r="Q105" s="33">
        <v>24100</v>
      </c>
      <c r="R105" s="34"/>
    </row>
    <row r="106" spans="1:18" s="35" customFormat="1" ht="14.25" customHeight="1" x14ac:dyDescent="0.25">
      <c r="B106" s="27" t="s">
        <v>274</v>
      </c>
      <c r="C106" s="27" t="s">
        <v>275</v>
      </c>
      <c r="D106" s="281" t="s">
        <v>317</v>
      </c>
      <c r="E106" s="281" t="s">
        <v>307</v>
      </c>
      <c r="F106" s="28" t="s">
        <v>262</v>
      </c>
      <c r="G106" s="28" t="s">
        <v>262</v>
      </c>
      <c r="H106" s="29">
        <v>190</v>
      </c>
      <c r="I106" s="30">
        <v>1</v>
      </c>
      <c r="J106" s="39">
        <f t="shared" ref="J106" si="4">H106*I106</f>
        <v>190</v>
      </c>
      <c r="K106" s="31">
        <v>1</v>
      </c>
      <c r="L106" s="39">
        <f t="shared" ref="L106" si="5">J106*K106</f>
        <v>190</v>
      </c>
      <c r="M106" s="32"/>
      <c r="N106" s="349"/>
      <c r="O106" s="349"/>
      <c r="P106" s="349"/>
      <c r="Q106" s="33">
        <v>190</v>
      </c>
      <c r="R106" s="34"/>
    </row>
    <row r="107" spans="1:18" s="35" customFormat="1" ht="14.25" customHeight="1" x14ac:dyDescent="0.25">
      <c r="B107" s="27"/>
      <c r="C107" s="27"/>
      <c r="D107" s="206"/>
      <c r="E107" s="326"/>
      <c r="F107" s="327"/>
      <c r="G107" s="302"/>
      <c r="H107" s="303"/>
      <c r="I107" s="328"/>
      <c r="J107" s="39"/>
      <c r="K107" s="31"/>
      <c r="L107" s="39"/>
      <c r="M107" s="32"/>
      <c r="N107" s="349"/>
      <c r="O107" s="349"/>
      <c r="P107" s="349"/>
      <c r="Q107" s="33"/>
      <c r="R107" s="34"/>
    </row>
    <row r="108" spans="1:18" s="35" customFormat="1" ht="14.25" customHeight="1" x14ac:dyDescent="0.25">
      <c r="B108" s="27"/>
      <c r="C108" s="27"/>
      <c r="D108" s="206"/>
      <c r="E108" s="326"/>
      <c r="F108" s="327"/>
      <c r="G108" s="302"/>
      <c r="H108" s="303"/>
      <c r="I108" s="328"/>
      <c r="J108" s="39">
        <f>H108*I108</f>
        <v>0</v>
      </c>
      <c r="K108" s="31">
        <v>1</v>
      </c>
      <c r="L108" s="39">
        <f t="shared" ref="L108" si="6">J108*K108</f>
        <v>0</v>
      </c>
      <c r="M108" s="32"/>
      <c r="N108" s="349"/>
      <c r="O108" s="349"/>
      <c r="P108" s="349"/>
      <c r="Q108" s="33"/>
      <c r="R108" s="34"/>
    </row>
    <row r="109" spans="1:18" s="35" customFormat="1" ht="12.75" thickBot="1" x14ac:dyDescent="0.3">
      <c r="B109" s="27"/>
      <c r="C109" s="27"/>
      <c r="D109" s="27"/>
      <c r="E109" s="27"/>
      <c r="F109" s="28"/>
      <c r="G109" s="28"/>
      <c r="H109" s="29"/>
      <c r="I109" s="30"/>
      <c r="J109" s="39">
        <f>H109*I109</f>
        <v>0</v>
      </c>
      <c r="K109" s="31">
        <v>1</v>
      </c>
      <c r="L109" s="39">
        <f t="shared" ref="L109:L125" si="7">J109*K109</f>
        <v>0</v>
      </c>
      <c r="M109" s="32"/>
      <c r="N109" s="33"/>
      <c r="O109" s="33"/>
      <c r="P109" s="33"/>
      <c r="Q109" s="33"/>
      <c r="R109" s="34"/>
    </row>
    <row r="110" spans="1:18" s="35" customFormat="1" ht="12.75" hidden="1" thickBot="1" x14ac:dyDescent="0.3">
      <c r="B110" s="27"/>
      <c r="C110" s="27"/>
      <c r="D110" s="27"/>
      <c r="E110" s="27"/>
      <c r="F110" s="28"/>
      <c r="G110" s="28"/>
      <c r="H110" s="29"/>
      <c r="I110" s="30"/>
      <c r="J110" s="39">
        <f t="shared" ref="J110:J125" si="8">H110*I110</f>
        <v>0</v>
      </c>
      <c r="K110" s="31">
        <v>1</v>
      </c>
      <c r="L110" s="39">
        <f t="shared" si="7"/>
        <v>0</v>
      </c>
      <c r="M110" s="32"/>
      <c r="N110" s="33"/>
      <c r="O110" s="33"/>
      <c r="P110" s="33"/>
      <c r="Q110" s="33"/>
      <c r="R110" s="34"/>
    </row>
    <row r="111" spans="1:18" s="35" customFormat="1" ht="12.75" hidden="1" thickBot="1" x14ac:dyDescent="0.3">
      <c r="B111" s="27"/>
      <c r="C111" s="27"/>
      <c r="D111" s="27"/>
      <c r="E111" s="27"/>
      <c r="F111" s="28"/>
      <c r="G111" s="28"/>
      <c r="H111" s="29"/>
      <c r="I111" s="30"/>
      <c r="J111" s="39">
        <f t="shared" si="8"/>
        <v>0</v>
      </c>
      <c r="K111" s="31">
        <v>1</v>
      </c>
      <c r="L111" s="39">
        <f t="shared" si="7"/>
        <v>0</v>
      </c>
      <c r="M111" s="32"/>
      <c r="N111" s="33"/>
      <c r="O111" s="33"/>
      <c r="P111" s="33"/>
      <c r="Q111" s="33"/>
      <c r="R111" s="34"/>
    </row>
    <row r="112" spans="1:18" s="35" customFormat="1" ht="12.75" hidden="1" thickBot="1" x14ac:dyDescent="0.3">
      <c r="B112" s="27"/>
      <c r="C112" s="27"/>
      <c r="D112" s="27"/>
      <c r="E112" s="27"/>
      <c r="F112" s="28"/>
      <c r="G112" s="28"/>
      <c r="H112" s="29"/>
      <c r="I112" s="30"/>
      <c r="J112" s="39">
        <f t="shared" si="8"/>
        <v>0</v>
      </c>
      <c r="K112" s="31">
        <v>1</v>
      </c>
      <c r="L112" s="39">
        <f t="shared" si="7"/>
        <v>0</v>
      </c>
      <c r="M112" s="32"/>
      <c r="N112" s="33"/>
      <c r="O112" s="33"/>
      <c r="P112" s="33"/>
      <c r="Q112" s="33"/>
      <c r="R112" s="34"/>
    </row>
    <row r="113" spans="1:18" s="35" customFormat="1" ht="12.75" hidden="1" thickBot="1" x14ac:dyDescent="0.3">
      <c r="B113" s="27"/>
      <c r="C113" s="27"/>
      <c r="D113" s="27"/>
      <c r="E113" s="27"/>
      <c r="F113" s="28"/>
      <c r="G113" s="28"/>
      <c r="H113" s="29"/>
      <c r="I113" s="30"/>
      <c r="J113" s="39">
        <f t="shared" si="8"/>
        <v>0</v>
      </c>
      <c r="K113" s="31">
        <v>1</v>
      </c>
      <c r="L113" s="39">
        <f t="shared" si="7"/>
        <v>0</v>
      </c>
      <c r="M113" s="32"/>
      <c r="N113" s="33"/>
      <c r="O113" s="33"/>
      <c r="P113" s="33"/>
      <c r="Q113" s="33"/>
      <c r="R113" s="34"/>
    </row>
    <row r="114" spans="1:18" s="35" customFormat="1" ht="12.75" hidden="1" thickBot="1" x14ac:dyDescent="0.3">
      <c r="B114" s="27"/>
      <c r="C114" s="27"/>
      <c r="D114" s="27"/>
      <c r="E114" s="27"/>
      <c r="F114" s="28"/>
      <c r="G114" s="28"/>
      <c r="H114" s="29"/>
      <c r="I114" s="30"/>
      <c r="J114" s="39">
        <f t="shared" si="8"/>
        <v>0</v>
      </c>
      <c r="K114" s="31">
        <v>1</v>
      </c>
      <c r="L114" s="39">
        <f t="shared" si="7"/>
        <v>0</v>
      </c>
      <c r="M114" s="32"/>
      <c r="N114" s="33"/>
      <c r="O114" s="33"/>
      <c r="P114" s="33"/>
      <c r="Q114" s="33"/>
      <c r="R114" s="34"/>
    </row>
    <row r="115" spans="1:18" s="35" customFormat="1" ht="12.75" hidden="1" thickBot="1" x14ac:dyDescent="0.3">
      <c r="B115" s="27"/>
      <c r="C115" s="27"/>
      <c r="D115" s="27"/>
      <c r="E115" s="27"/>
      <c r="F115" s="28"/>
      <c r="G115" s="28"/>
      <c r="H115" s="29"/>
      <c r="I115" s="30"/>
      <c r="J115" s="39">
        <f t="shared" si="8"/>
        <v>0</v>
      </c>
      <c r="K115" s="31">
        <v>1</v>
      </c>
      <c r="L115" s="39">
        <f t="shared" si="7"/>
        <v>0</v>
      </c>
      <c r="M115" s="32"/>
      <c r="N115" s="33"/>
      <c r="O115" s="33"/>
      <c r="P115" s="33"/>
      <c r="Q115" s="33"/>
      <c r="R115" s="34"/>
    </row>
    <row r="116" spans="1:18" s="35" customFormat="1" ht="12.75" hidden="1" thickBot="1" x14ac:dyDescent="0.3">
      <c r="B116" s="27"/>
      <c r="C116" s="27"/>
      <c r="D116" s="27"/>
      <c r="E116" s="27"/>
      <c r="F116" s="28"/>
      <c r="G116" s="28"/>
      <c r="H116" s="29"/>
      <c r="I116" s="30"/>
      <c r="J116" s="39">
        <f t="shared" si="8"/>
        <v>0</v>
      </c>
      <c r="K116" s="31">
        <v>1</v>
      </c>
      <c r="L116" s="39">
        <f t="shared" si="7"/>
        <v>0</v>
      </c>
      <c r="M116" s="32"/>
      <c r="N116" s="33"/>
      <c r="O116" s="33"/>
      <c r="P116" s="33"/>
      <c r="Q116" s="33"/>
      <c r="R116" s="34"/>
    </row>
    <row r="117" spans="1:18" s="35" customFormat="1" ht="12.75" hidden="1" thickBot="1" x14ac:dyDescent="0.3">
      <c r="B117" s="27"/>
      <c r="C117" s="27"/>
      <c r="D117" s="27"/>
      <c r="E117" s="27"/>
      <c r="F117" s="28"/>
      <c r="G117" s="28"/>
      <c r="H117" s="29"/>
      <c r="I117" s="30"/>
      <c r="J117" s="39">
        <f t="shared" si="8"/>
        <v>0</v>
      </c>
      <c r="K117" s="31">
        <v>1</v>
      </c>
      <c r="L117" s="39">
        <f t="shared" si="7"/>
        <v>0</v>
      </c>
      <c r="M117" s="32"/>
      <c r="N117" s="33"/>
      <c r="O117" s="33"/>
      <c r="P117" s="33"/>
      <c r="Q117" s="33"/>
      <c r="R117" s="34"/>
    </row>
    <row r="118" spans="1:18" s="35" customFormat="1" ht="12.75" hidden="1" thickBot="1" x14ac:dyDescent="0.3">
      <c r="B118" s="27"/>
      <c r="C118" s="27"/>
      <c r="D118" s="27"/>
      <c r="E118" s="27"/>
      <c r="F118" s="28"/>
      <c r="G118" s="28"/>
      <c r="H118" s="29"/>
      <c r="I118" s="30"/>
      <c r="J118" s="39">
        <f t="shared" si="8"/>
        <v>0</v>
      </c>
      <c r="K118" s="31">
        <v>1</v>
      </c>
      <c r="L118" s="39">
        <f t="shared" si="7"/>
        <v>0</v>
      </c>
      <c r="M118" s="32"/>
      <c r="N118" s="33"/>
      <c r="O118" s="33"/>
      <c r="P118" s="33"/>
      <c r="Q118" s="33"/>
      <c r="R118" s="34"/>
    </row>
    <row r="119" spans="1:18" s="35" customFormat="1" ht="12.75" hidden="1" thickBot="1" x14ac:dyDescent="0.3">
      <c r="B119" s="27"/>
      <c r="C119" s="27"/>
      <c r="D119" s="27"/>
      <c r="E119" s="27"/>
      <c r="F119" s="28"/>
      <c r="G119" s="28"/>
      <c r="H119" s="29"/>
      <c r="I119" s="30"/>
      <c r="J119" s="39">
        <f t="shared" si="8"/>
        <v>0</v>
      </c>
      <c r="K119" s="31">
        <v>1</v>
      </c>
      <c r="L119" s="39">
        <f t="shared" si="7"/>
        <v>0</v>
      </c>
      <c r="M119" s="32"/>
      <c r="N119" s="33"/>
      <c r="O119" s="33"/>
      <c r="P119" s="33"/>
      <c r="Q119" s="33"/>
      <c r="R119" s="34"/>
    </row>
    <row r="120" spans="1:18" s="35" customFormat="1" ht="12.75" hidden="1" thickBot="1" x14ac:dyDescent="0.3">
      <c r="B120" s="27"/>
      <c r="C120" s="27"/>
      <c r="D120" s="27"/>
      <c r="E120" s="27"/>
      <c r="F120" s="28"/>
      <c r="G120" s="28"/>
      <c r="H120" s="29"/>
      <c r="I120" s="30"/>
      <c r="J120" s="39">
        <f t="shared" si="8"/>
        <v>0</v>
      </c>
      <c r="K120" s="31">
        <v>1</v>
      </c>
      <c r="L120" s="39">
        <f t="shared" si="7"/>
        <v>0</v>
      </c>
      <c r="M120" s="32"/>
      <c r="N120" s="33"/>
      <c r="O120" s="33"/>
      <c r="P120" s="33"/>
      <c r="Q120" s="33"/>
      <c r="R120" s="34"/>
    </row>
    <row r="121" spans="1:18" s="35" customFormat="1" ht="12.75" hidden="1" thickBot="1" x14ac:dyDescent="0.3">
      <c r="B121" s="27"/>
      <c r="C121" s="27"/>
      <c r="D121" s="27"/>
      <c r="E121" s="27"/>
      <c r="F121" s="28"/>
      <c r="G121" s="28"/>
      <c r="H121" s="29"/>
      <c r="I121" s="30"/>
      <c r="J121" s="39">
        <f t="shared" si="8"/>
        <v>0</v>
      </c>
      <c r="K121" s="31">
        <v>1</v>
      </c>
      <c r="L121" s="39">
        <f t="shared" si="7"/>
        <v>0</v>
      </c>
      <c r="M121" s="32"/>
      <c r="N121" s="33"/>
      <c r="O121" s="33"/>
      <c r="P121" s="33"/>
      <c r="Q121" s="33"/>
      <c r="R121" s="34"/>
    </row>
    <row r="122" spans="1:18" s="35" customFormat="1" ht="12.75" hidden="1" thickBot="1" x14ac:dyDescent="0.3">
      <c r="B122" s="27"/>
      <c r="C122" s="27"/>
      <c r="D122" s="27"/>
      <c r="E122" s="27"/>
      <c r="F122" s="28"/>
      <c r="G122" s="28"/>
      <c r="H122" s="29"/>
      <c r="I122" s="30"/>
      <c r="J122" s="39">
        <f t="shared" si="8"/>
        <v>0</v>
      </c>
      <c r="K122" s="31">
        <v>1</v>
      </c>
      <c r="L122" s="39">
        <f t="shared" si="7"/>
        <v>0</v>
      </c>
      <c r="M122" s="32"/>
      <c r="N122" s="33"/>
      <c r="O122" s="33"/>
      <c r="P122" s="33"/>
      <c r="Q122" s="33"/>
      <c r="R122" s="34"/>
    </row>
    <row r="123" spans="1:18" s="35" customFormat="1" ht="12.75" hidden="1" thickBot="1" x14ac:dyDescent="0.3">
      <c r="B123" s="27"/>
      <c r="C123" s="27"/>
      <c r="D123" s="27"/>
      <c r="E123" s="27"/>
      <c r="F123" s="28"/>
      <c r="G123" s="28"/>
      <c r="H123" s="29"/>
      <c r="I123" s="30"/>
      <c r="J123" s="39">
        <f t="shared" si="8"/>
        <v>0</v>
      </c>
      <c r="K123" s="31">
        <v>1</v>
      </c>
      <c r="L123" s="39">
        <f t="shared" si="7"/>
        <v>0</v>
      </c>
      <c r="M123" s="32"/>
      <c r="N123" s="33"/>
      <c r="O123" s="33"/>
      <c r="P123" s="33"/>
      <c r="Q123" s="33"/>
      <c r="R123" s="34"/>
    </row>
    <row r="124" spans="1:18" s="35" customFormat="1" ht="12.75" hidden="1" thickBot="1" x14ac:dyDescent="0.3">
      <c r="B124" s="26"/>
      <c r="C124" s="26"/>
      <c r="D124" s="26"/>
      <c r="E124" s="27"/>
      <c r="F124" s="28"/>
      <c r="G124" s="28"/>
      <c r="H124" s="29"/>
      <c r="I124" s="30"/>
      <c r="J124" s="39">
        <f t="shared" si="8"/>
        <v>0</v>
      </c>
      <c r="K124" s="31">
        <v>1</v>
      </c>
      <c r="L124" s="39">
        <f t="shared" si="7"/>
        <v>0</v>
      </c>
      <c r="M124" s="32"/>
      <c r="N124" s="33"/>
      <c r="O124" s="33"/>
      <c r="P124" s="33"/>
      <c r="Q124" s="33"/>
      <c r="R124" s="34"/>
    </row>
    <row r="125" spans="1:18" s="35" customFormat="1" ht="12.75" hidden="1" thickBot="1" x14ac:dyDescent="0.3">
      <c r="B125" s="26"/>
      <c r="C125" s="26"/>
      <c r="D125" s="26"/>
      <c r="E125" s="27"/>
      <c r="F125" s="28"/>
      <c r="G125" s="28"/>
      <c r="H125" s="29"/>
      <c r="I125" s="30"/>
      <c r="J125" s="122">
        <f t="shared" si="8"/>
        <v>0</v>
      </c>
      <c r="K125" s="123">
        <v>1</v>
      </c>
      <c r="L125" s="122">
        <f t="shared" si="7"/>
        <v>0</v>
      </c>
      <c r="M125" s="37"/>
      <c r="N125" s="38"/>
      <c r="O125" s="38"/>
      <c r="P125" s="38"/>
      <c r="Q125" s="38"/>
      <c r="R125" s="34"/>
    </row>
    <row r="126" spans="1:18" s="15" customFormat="1" ht="15" customHeight="1" thickTop="1" thickBot="1" x14ac:dyDescent="0.3">
      <c r="C126" s="138"/>
      <c r="D126" s="138"/>
      <c r="E126" s="138"/>
      <c r="F126" s="139"/>
      <c r="G126" s="139"/>
      <c r="H126" s="147"/>
      <c r="I126" s="347" t="s">
        <v>243</v>
      </c>
      <c r="J126" s="19">
        <f>SUM(J104:J125)</f>
        <v>48390</v>
      </c>
      <c r="K126" s="126"/>
      <c r="L126" s="125">
        <f>SUM(L104:L125)</f>
        <v>48390</v>
      </c>
      <c r="M126" s="120">
        <f>IF(OR($D$9="yes"),"n/a",SUM(M104:M125))</f>
        <v>0</v>
      </c>
      <c r="N126" s="121">
        <f>IF(OR($D$9="yes"),"n/a",SUM(N104:N125))</f>
        <v>0</v>
      </c>
      <c r="O126" s="121">
        <f>IF(OR($D$9="yes"),"n/a",SUM(O104:O125))</f>
        <v>0</v>
      </c>
      <c r="P126" s="191">
        <f>SUM(P104:P125)</f>
        <v>0</v>
      </c>
      <c r="Q126" s="190">
        <f>SUM(Q104:Q125)</f>
        <v>48390</v>
      </c>
      <c r="R126" s="111">
        <f>SUM(M126:Q126)</f>
        <v>48390</v>
      </c>
    </row>
    <row r="127" spans="1:18" s="15" customFormat="1" ht="11.25" customHeight="1" thickTop="1" thickBot="1" x14ac:dyDescent="0.3">
      <c r="A127" s="92"/>
      <c r="B127" s="134"/>
      <c r="C127" s="92"/>
      <c r="D127" s="140"/>
      <c r="E127" s="140"/>
      <c r="F127" s="140"/>
      <c r="G127" s="140"/>
      <c r="H127" s="93"/>
      <c r="I127" s="93"/>
      <c r="J127" s="93"/>
      <c r="K127" s="13"/>
      <c r="L127" s="93"/>
      <c r="M127" s="199">
        <v>0.5</v>
      </c>
      <c r="N127" s="200">
        <v>0.5</v>
      </c>
      <c r="O127" s="106">
        <v>0.5</v>
      </c>
      <c r="P127" s="192">
        <v>1</v>
      </c>
      <c r="Q127" s="107">
        <v>1</v>
      </c>
      <c r="R127" s="94"/>
    </row>
    <row r="128" spans="1:18" s="15" customFormat="1" ht="11.25" customHeight="1" thickTop="1" thickBot="1" x14ac:dyDescent="0.3">
      <c r="A128" s="92"/>
      <c r="B128" s="14"/>
      <c r="C128" s="92"/>
      <c r="H128" s="93"/>
      <c r="J128" s="93"/>
      <c r="K128" s="13"/>
      <c r="L128" s="182" t="s">
        <v>70</v>
      </c>
      <c r="M128" s="198">
        <f>IF(OR($D$9="yes"),"n/a",$M$126/2)</f>
        <v>0</v>
      </c>
      <c r="N128" s="22">
        <f>IF(OR($D$9="yes"),"n/a",$N$126/2)</f>
        <v>0</v>
      </c>
      <c r="O128" s="23">
        <f>IF(OR($D$9="yes"),"n/a",$O$126/2)</f>
        <v>0</v>
      </c>
      <c r="P128" s="20">
        <f>P126</f>
        <v>0</v>
      </c>
      <c r="Q128" s="20">
        <f>Q126</f>
        <v>48390</v>
      </c>
      <c r="R128" s="21">
        <f>SUM(M128:Q128)</f>
        <v>48390</v>
      </c>
    </row>
    <row r="129" spans="1:18" s="15" customFormat="1" ht="11.25" customHeight="1" thickTop="1" x14ac:dyDescent="0.25">
      <c r="A129" s="92"/>
      <c r="B129" s="14"/>
      <c r="C129" s="92"/>
      <c r="D129" s="297"/>
      <c r="E129" s="310"/>
      <c r="H129" s="93"/>
      <c r="J129" s="93"/>
      <c r="K129" s="13"/>
      <c r="L129" s="182"/>
      <c r="M129" s="298"/>
      <c r="N129" s="298"/>
      <c r="O129" s="298"/>
      <c r="P129" s="93"/>
      <c r="Q129" s="93"/>
      <c r="R129" s="93"/>
    </row>
    <row r="130" spans="1:18" s="15" customFormat="1" ht="15.75" customHeight="1" x14ac:dyDescent="0.25">
      <c r="A130" s="229" t="s">
        <v>175</v>
      </c>
      <c r="B130" s="407" t="s">
        <v>224</v>
      </c>
      <c r="C130" s="408"/>
      <c r="D130" s="408"/>
      <c r="E130" s="408"/>
      <c r="F130" s="408"/>
      <c r="G130" s="408"/>
      <c r="H130" s="408"/>
      <c r="I130" s="408"/>
      <c r="J130" s="408"/>
      <c r="K130" s="408"/>
      <c r="L130" s="408"/>
      <c r="M130" s="87"/>
      <c r="N130" s="87"/>
      <c r="O130" s="87"/>
      <c r="P130" s="87"/>
      <c r="Q130" s="87"/>
      <c r="R130" s="91"/>
    </row>
    <row r="131" spans="1:18" s="15" customFormat="1" ht="11.25" customHeight="1" x14ac:dyDescent="0.25">
      <c r="A131" s="92"/>
      <c r="B131" s="26"/>
      <c r="C131" s="26"/>
      <c r="D131" s="26"/>
      <c r="E131" s="27"/>
      <c r="F131" s="28"/>
      <c r="G131" s="28"/>
      <c r="H131" s="29"/>
      <c r="I131" s="30"/>
      <c r="J131" s="39">
        <f t="shared" ref="J131:J133" si="9">H131*I131</f>
        <v>0</v>
      </c>
      <c r="K131" s="124">
        <v>0.65</v>
      </c>
      <c r="L131" s="39">
        <f t="shared" ref="L131:L133" si="10">J131*K131</f>
        <v>0</v>
      </c>
      <c r="M131" s="32"/>
      <c r="N131" s="33"/>
      <c r="O131" s="33"/>
      <c r="P131" s="33"/>
      <c r="Q131" s="33"/>
      <c r="R131" s="34"/>
    </row>
    <row r="132" spans="1:18" s="15" customFormat="1" ht="11.25" customHeight="1" x14ac:dyDescent="0.25">
      <c r="A132" s="92"/>
      <c r="B132" s="26"/>
      <c r="C132" s="26"/>
      <c r="D132" s="26"/>
      <c r="E132" s="27"/>
      <c r="F132" s="28"/>
      <c r="G132" s="28"/>
      <c r="H132" s="29"/>
      <c r="I132" s="30"/>
      <c r="J132" s="39">
        <f t="shared" si="9"/>
        <v>0</v>
      </c>
      <c r="K132" s="31">
        <v>0.65</v>
      </c>
      <c r="L132" s="39">
        <f t="shared" si="10"/>
        <v>0</v>
      </c>
      <c r="M132" s="32"/>
      <c r="N132" s="33"/>
      <c r="O132" s="33"/>
      <c r="P132" s="33"/>
      <c r="Q132" s="33"/>
      <c r="R132" s="34"/>
    </row>
    <row r="133" spans="1:18" s="15" customFormat="1" ht="11.25" customHeight="1" thickBot="1" x14ac:dyDescent="0.3">
      <c r="A133" s="92"/>
      <c r="B133" s="26"/>
      <c r="C133" s="26"/>
      <c r="D133" s="26"/>
      <c r="E133" s="27"/>
      <c r="F133" s="28"/>
      <c r="G133" s="28"/>
      <c r="H133" s="29"/>
      <c r="I133" s="30"/>
      <c r="J133" s="109">
        <f t="shared" si="9"/>
        <v>0</v>
      </c>
      <c r="K133" s="31">
        <v>0.65</v>
      </c>
      <c r="L133" s="39">
        <f t="shared" si="10"/>
        <v>0</v>
      </c>
      <c r="M133" s="32"/>
      <c r="N133" s="33"/>
      <c r="O133" s="33"/>
      <c r="P133" s="33"/>
      <c r="Q133" s="33"/>
      <c r="R133" s="34"/>
    </row>
    <row r="134" spans="1:18" s="15" customFormat="1" ht="11.25" customHeight="1" thickTop="1" thickBot="1" x14ac:dyDescent="0.3">
      <c r="A134" s="92"/>
      <c r="B134" s="409"/>
      <c r="C134" s="409"/>
      <c r="D134" s="409"/>
      <c r="E134" s="409"/>
      <c r="F134" s="299"/>
      <c r="G134" s="299"/>
      <c r="H134" s="299"/>
      <c r="I134" s="347" t="s">
        <v>244</v>
      </c>
      <c r="J134" s="108">
        <f>SUM(J131:J133)</f>
        <v>0</v>
      </c>
      <c r="K134" s="12"/>
      <c r="L134" s="125">
        <f>SUM(L131:L133)</f>
        <v>0</v>
      </c>
      <c r="M134" s="131">
        <f>SUM(M131:M133)</f>
        <v>0</v>
      </c>
      <c r="N134" s="131">
        <f t="shared" ref="N134:Q134" si="11">SUM(N131:N133)</f>
        <v>0</v>
      </c>
      <c r="O134" s="131">
        <f t="shared" si="11"/>
        <v>0</v>
      </c>
      <c r="P134" s="131">
        <f t="shared" si="11"/>
        <v>0</v>
      </c>
      <c r="Q134" s="131">
        <f t="shared" si="11"/>
        <v>0</v>
      </c>
      <c r="R134" s="111">
        <f>SUM(M134:Q134)</f>
        <v>0</v>
      </c>
    </row>
    <row r="135" spans="1:18" s="15" customFormat="1" ht="11.25" customHeight="1" thickTop="1" thickBot="1" x14ac:dyDescent="0.3">
      <c r="A135" s="92"/>
      <c r="C135" s="92"/>
      <c r="H135" s="93"/>
      <c r="I135" s="93"/>
      <c r="J135" s="93"/>
      <c r="K135" s="13"/>
      <c r="L135" s="93"/>
      <c r="M135" s="199">
        <v>0.5</v>
      </c>
      <c r="N135" s="200">
        <v>0.5</v>
      </c>
      <c r="O135" s="106">
        <v>0.5</v>
      </c>
      <c r="P135" s="189">
        <v>1</v>
      </c>
      <c r="Q135" s="107">
        <v>1</v>
      </c>
      <c r="R135" s="300"/>
    </row>
    <row r="136" spans="1:18" s="15" customFormat="1" ht="11.25" customHeight="1" thickTop="1" thickBot="1" x14ac:dyDescent="0.3">
      <c r="A136" s="92"/>
      <c r="B136" s="14"/>
      <c r="C136" s="92"/>
      <c r="H136" s="93"/>
      <c r="I136" s="311"/>
      <c r="J136" s="312"/>
      <c r="K136" s="313"/>
      <c r="L136" s="314" t="s">
        <v>200</v>
      </c>
      <c r="M136" s="198">
        <f>IF(OR($D$9="yes"),"n/a",$M$156/2)</f>
        <v>0</v>
      </c>
      <c r="N136" s="22">
        <f>IF(OR($D$9="yes"),"n/a",$N$156/2)</f>
        <v>0</v>
      </c>
      <c r="O136" s="105">
        <f>IF(OR($D$9="yes"),"n/a",$O$156/2)</f>
        <v>0</v>
      </c>
      <c r="P136" s="20">
        <f>P134</f>
        <v>0</v>
      </c>
      <c r="Q136" s="20">
        <f>Q134</f>
        <v>0</v>
      </c>
      <c r="R136" s="21">
        <f>SUM(M136:Q136)</f>
        <v>0</v>
      </c>
    </row>
    <row r="137" spans="1:18" s="15" customFormat="1" ht="11.25" customHeight="1" thickTop="1" x14ac:dyDescent="0.25">
      <c r="A137" s="92"/>
      <c r="B137" s="14"/>
      <c r="C137" s="92"/>
      <c r="H137" s="93"/>
      <c r="J137" s="93"/>
      <c r="K137" s="13"/>
      <c r="L137" s="182"/>
      <c r="M137" s="298"/>
      <c r="N137" s="298"/>
      <c r="O137" s="298"/>
      <c r="P137" s="93"/>
      <c r="Q137" s="93"/>
      <c r="R137" s="93"/>
    </row>
    <row r="138" spans="1:18" s="15" customFormat="1" ht="11.25" customHeight="1" x14ac:dyDescent="0.3">
      <c r="A138" s="92"/>
      <c r="B138" s="14"/>
      <c r="C138" s="92"/>
      <c r="H138" s="93"/>
      <c r="J138" s="93"/>
      <c r="K138" s="13"/>
      <c r="L138" s="178"/>
      <c r="M138" s="135"/>
      <c r="N138" s="135"/>
      <c r="O138" s="135"/>
      <c r="P138" s="135"/>
      <c r="Q138" s="135"/>
    </row>
    <row r="139" spans="1:18" s="15" customFormat="1" ht="15" customHeight="1" x14ac:dyDescent="0.25">
      <c r="A139" s="229" t="s">
        <v>159</v>
      </c>
      <c r="B139" s="390" t="s">
        <v>211</v>
      </c>
      <c r="C139" s="391"/>
      <c r="D139" s="391"/>
      <c r="E139" s="391"/>
      <c r="F139" s="391"/>
      <c r="G139" s="391"/>
      <c r="H139" s="391"/>
      <c r="I139" s="391"/>
      <c r="J139" s="391"/>
      <c r="K139" s="391"/>
      <c r="L139" s="391"/>
      <c r="M139" s="391"/>
      <c r="N139" s="391"/>
      <c r="O139" s="391"/>
      <c r="P139" s="391"/>
      <c r="Q139" s="391"/>
      <c r="R139" s="91"/>
    </row>
    <row r="140" spans="1:18" s="35" customFormat="1" x14ac:dyDescent="0.25">
      <c r="B140" s="27" t="s">
        <v>91</v>
      </c>
      <c r="C140" s="27" t="s">
        <v>90</v>
      </c>
      <c r="D140" s="209" t="s">
        <v>148</v>
      </c>
      <c r="E140" s="209" t="s">
        <v>85</v>
      </c>
      <c r="F140" s="28" t="s">
        <v>290</v>
      </c>
      <c r="G140" s="28" t="s">
        <v>291</v>
      </c>
      <c r="H140" s="29">
        <v>40400</v>
      </c>
      <c r="I140" s="30">
        <v>1</v>
      </c>
      <c r="J140" s="39">
        <f t="shared" ref="J140:J155" si="12">H140*I140</f>
        <v>40400</v>
      </c>
      <c r="K140" s="124">
        <v>0.65</v>
      </c>
      <c r="L140" s="39">
        <f t="shared" ref="L140:L155" si="13">J140*K140</f>
        <v>26260</v>
      </c>
      <c r="M140" s="32"/>
      <c r="N140" s="349"/>
      <c r="O140" s="349"/>
      <c r="P140" s="349"/>
      <c r="Q140" s="33">
        <v>26260</v>
      </c>
      <c r="R140" s="34"/>
    </row>
    <row r="141" spans="1:18" s="35" customFormat="1" ht="13.5" customHeight="1" x14ac:dyDescent="0.25">
      <c r="B141" s="27" t="s">
        <v>92</v>
      </c>
      <c r="C141" s="27" t="s">
        <v>90</v>
      </c>
      <c r="D141" s="209" t="s">
        <v>82</v>
      </c>
      <c r="E141" s="209" t="s">
        <v>86</v>
      </c>
      <c r="F141" s="28" t="s">
        <v>290</v>
      </c>
      <c r="G141" s="28" t="s">
        <v>292</v>
      </c>
      <c r="H141" s="29">
        <v>6500</v>
      </c>
      <c r="I141" s="30">
        <v>1</v>
      </c>
      <c r="J141" s="39">
        <f t="shared" si="12"/>
        <v>6500</v>
      </c>
      <c r="K141" s="31">
        <v>0.65</v>
      </c>
      <c r="L141" s="39">
        <f t="shared" si="13"/>
        <v>4225</v>
      </c>
      <c r="M141" s="32"/>
      <c r="N141" s="349"/>
      <c r="O141" s="349"/>
      <c r="P141" s="349"/>
      <c r="Q141" s="33">
        <v>4225</v>
      </c>
      <c r="R141" s="34"/>
    </row>
    <row r="142" spans="1:18" s="35" customFormat="1" x14ac:dyDescent="0.25">
      <c r="B142" s="209"/>
      <c r="C142" s="209"/>
      <c r="D142" s="209"/>
      <c r="E142" s="209"/>
      <c r="F142" s="302"/>
      <c r="G142" s="302"/>
      <c r="H142" s="210"/>
      <c r="I142" s="208"/>
      <c r="J142" s="39">
        <f t="shared" si="12"/>
        <v>0</v>
      </c>
      <c r="K142" s="31">
        <v>0.65</v>
      </c>
      <c r="L142" s="39">
        <f t="shared" si="13"/>
        <v>0</v>
      </c>
      <c r="M142" s="32"/>
      <c r="N142" s="349"/>
      <c r="O142" s="349"/>
      <c r="P142" s="349"/>
      <c r="Q142" s="33"/>
      <c r="R142" s="34"/>
    </row>
    <row r="143" spans="1:18" s="35" customFormat="1" x14ac:dyDescent="0.25">
      <c r="B143" s="26"/>
      <c r="C143" s="26"/>
      <c r="D143" s="26"/>
      <c r="E143" s="27"/>
      <c r="F143" s="28"/>
      <c r="G143" s="28"/>
      <c r="H143" s="29"/>
      <c r="I143" s="30"/>
      <c r="J143" s="39">
        <f t="shared" si="12"/>
        <v>0</v>
      </c>
      <c r="K143" s="31">
        <v>0.65</v>
      </c>
      <c r="L143" s="39">
        <f t="shared" si="13"/>
        <v>0</v>
      </c>
      <c r="M143" s="32"/>
      <c r="N143" s="33"/>
      <c r="O143" s="33"/>
      <c r="P143" s="33"/>
      <c r="Q143" s="33"/>
      <c r="R143" s="34"/>
    </row>
    <row r="144" spans="1:18" s="35" customFormat="1" x14ac:dyDescent="0.25">
      <c r="B144" s="26"/>
      <c r="C144" s="26"/>
      <c r="D144" s="26"/>
      <c r="E144" s="27"/>
      <c r="F144" s="28"/>
      <c r="G144" s="28"/>
      <c r="H144" s="29"/>
      <c r="I144" s="30"/>
      <c r="J144" s="39">
        <f t="shared" si="12"/>
        <v>0</v>
      </c>
      <c r="K144" s="31">
        <v>0.65</v>
      </c>
      <c r="L144" s="39">
        <f t="shared" si="13"/>
        <v>0</v>
      </c>
      <c r="M144" s="32"/>
      <c r="N144" s="33"/>
      <c r="O144" s="33"/>
      <c r="P144" s="33"/>
      <c r="Q144" s="33"/>
      <c r="R144" s="34"/>
    </row>
    <row r="145" spans="1:18" s="35" customFormat="1" x14ac:dyDescent="0.25">
      <c r="B145" s="26"/>
      <c r="C145" s="26"/>
      <c r="D145" s="26"/>
      <c r="E145" s="27"/>
      <c r="F145" s="28"/>
      <c r="G145" s="28"/>
      <c r="H145" s="29"/>
      <c r="I145" s="30"/>
      <c r="J145" s="39">
        <f t="shared" si="12"/>
        <v>0</v>
      </c>
      <c r="K145" s="31">
        <v>0.65</v>
      </c>
      <c r="L145" s="39">
        <f t="shared" si="13"/>
        <v>0</v>
      </c>
      <c r="M145" s="32"/>
      <c r="N145" s="33"/>
      <c r="O145" s="33"/>
      <c r="P145" s="33"/>
      <c r="Q145" s="33"/>
      <c r="R145" s="34"/>
    </row>
    <row r="146" spans="1:18" s="35" customFormat="1" x14ac:dyDescent="0.25">
      <c r="B146" s="26"/>
      <c r="C146" s="26"/>
      <c r="D146" s="26"/>
      <c r="E146" s="27"/>
      <c r="F146" s="28"/>
      <c r="G146" s="28"/>
      <c r="H146" s="29"/>
      <c r="I146" s="30"/>
      <c r="J146" s="39">
        <f t="shared" si="12"/>
        <v>0</v>
      </c>
      <c r="K146" s="31">
        <v>0.65</v>
      </c>
      <c r="L146" s="39">
        <f t="shared" si="13"/>
        <v>0</v>
      </c>
      <c r="M146" s="32"/>
      <c r="N146" s="33"/>
      <c r="O146" s="33"/>
      <c r="P146" s="33"/>
      <c r="Q146" s="33"/>
      <c r="R146" s="34"/>
    </row>
    <row r="147" spans="1:18" s="35" customFormat="1" x14ac:dyDescent="0.25">
      <c r="B147" s="26"/>
      <c r="C147" s="26"/>
      <c r="D147" s="26"/>
      <c r="E147" s="27"/>
      <c r="F147" s="28"/>
      <c r="G147" s="28"/>
      <c r="H147" s="29"/>
      <c r="I147" s="30"/>
      <c r="J147" s="39">
        <f t="shared" si="12"/>
        <v>0</v>
      </c>
      <c r="K147" s="31">
        <v>0.65</v>
      </c>
      <c r="L147" s="39">
        <f t="shared" si="13"/>
        <v>0</v>
      </c>
      <c r="M147" s="32"/>
      <c r="N147" s="33"/>
      <c r="O147" s="33"/>
      <c r="P147" s="33"/>
      <c r="Q147" s="33"/>
      <c r="R147" s="34"/>
    </row>
    <row r="148" spans="1:18" s="35" customFormat="1" x14ac:dyDescent="0.25">
      <c r="B148" s="26"/>
      <c r="C148" s="26"/>
      <c r="D148" s="26"/>
      <c r="E148" s="27"/>
      <c r="F148" s="28"/>
      <c r="G148" s="28"/>
      <c r="H148" s="29"/>
      <c r="I148" s="30"/>
      <c r="J148" s="39">
        <f t="shared" si="12"/>
        <v>0</v>
      </c>
      <c r="K148" s="31">
        <v>0.65</v>
      </c>
      <c r="L148" s="39">
        <f t="shared" si="13"/>
        <v>0</v>
      </c>
      <c r="M148" s="32"/>
      <c r="N148" s="33"/>
      <c r="O148" s="33"/>
      <c r="P148" s="33"/>
      <c r="Q148" s="33"/>
      <c r="R148" s="34"/>
    </row>
    <row r="149" spans="1:18" s="35" customFormat="1" x14ac:dyDescent="0.25">
      <c r="B149" s="26"/>
      <c r="C149" s="26"/>
      <c r="D149" s="26"/>
      <c r="E149" s="27"/>
      <c r="F149" s="28"/>
      <c r="G149" s="28"/>
      <c r="H149" s="29"/>
      <c r="I149" s="30"/>
      <c r="J149" s="39">
        <f t="shared" si="12"/>
        <v>0</v>
      </c>
      <c r="K149" s="31">
        <v>0.65</v>
      </c>
      <c r="L149" s="39">
        <f t="shared" si="13"/>
        <v>0</v>
      </c>
      <c r="M149" s="32"/>
      <c r="N149" s="33"/>
      <c r="O149" s="33"/>
      <c r="P149" s="33"/>
      <c r="Q149" s="33"/>
      <c r="R149" s="34"/>
    </row>
    <row r="150" spans="1:18" s="35" customFormat="1" x14ac:dyDescent="0.25">
      <c r="B150" s="26"/>
      <c r="C150" s="26"/>
      <c r="D150" s="26"/>
      <c r="E150" s="27"/>
      <c r="F150" s="28"/>
      <c r="G150" s="28"/>
      <c r="H150" s="29"/>
      <c r="I150" s="30"/>
      <c r="J150" s="39">
        <f t="shared" si="12"/>
        <v>0</v>
      </c>
      <c r="K150" s="31">
        <v>0.65</v>
      </c>
      <c r="L150" s="39">
        <f t="shared" si="13"/>
        <v>0</v>
      </c>
      <c r="M150" s="33"/>
      <c r="N150" s="33"/>
      <c r="O150" s="33"/>
      <c r="P150" s="33"/>
      <c r="Q150" s="33"/>
      <c r="R150" s="34"/>
    </row>
    <row r="151" spans="1:18" s="35" customFormat="1" x14ac:dyDescent="0.25">
      <c r="B151" s="26"/>
      <c r="C151" s="26"/>
      <c r="D151" s="26"/>
      <c r="E151" s="27"/>
      <c r="F151" s="28"/>
      <c r="G151" s="28"/>
      <c r="H151" s="29"/>
      <c r="I151" s="30"/>
      <c r="J151" s="39">
        <f t="shared" si="12"/>
        <v>0</v>
      </c>
      <c r="K151" s="31">
        <v>0.65</v>
      </c>
      <c r="L151" s="39">
        <f t="shared" si="13"/>
        <v>0</v>
      </c>
      <c r="M151" s="33"/>
      <c r="N151" s="33"/>
      <c r="O151" s="33"/>
      <c r="P151" s="33"/>
      <c r="Q151" s="33"/>
      <c r="R151" s="34"/>
    </row>
    <row r="152" spans="1:18" s="35" customFormat="1" x14ac:dyDescent="0.25">
      <c r="B152" s="26"/>
      <c r="C152" s="26"/>
      <c r="D152" s="26"/>
      <c r="E152" s="27"/>
      <c r="F152" s="28"/>
      <c r="G152" s="28"/>
      <c r="H152" s="29"/>
      <c r="I152" s="30"/>
      <c r="J152" s="39">
        <f>H152*I152</f>
        <v>0</v>
      </c>
      <c r="K152" s="31">
        <v>0.65</v>
      </c>
      <c r="L152" s="39">
        <f t="shared" si="13"/>
        <v>0</v>
      </c>
      <c r="M152" s="33"/>
      <c r="N152" s="33"/>
      <c r="O152" s="33"/>
      <c r="P152" s="33"/>
      <c r="Q152" s="33"/>
      <c r="R152" s="34"/>
    </row>
    <row r="153" spans="1:18" s="35" customFormat="1" x14ac:dyDescent="0.25">
      <c r="B153" s="27"/>
      <c r="C153" s="27"/>
      <c r="D153" s="27"/>
      <c r="E153" s="27"/>
      <c r="F153" s="28"/>
      <c r="G153" s="28"/>
      <c r="H153" s="29"/>
      <c r="I153" s="30"/>
      <c r="J153" s="39">
        <f t="shared" si="12"/>
        <v>0</v>
      </c>
      <c r="K153" s="31">
        <v>0.65</v>
      </c>
      <c r="L153" s="39">
        <f t="shared" si="13"/>
        <v>0</v>
      </c>
      <c r="M153" s="33"/>
      <c r="N153" s="33"/>
      <c r="O153" s="36"/>
      <c r="P153" s="33"/>
      <c r="Q153" s="33"/>
      <c r="R153" s="34"/>
    </row>
    <row r="154" spans="1:18" s="35" customFormat="1" x14ac:dyDescent="0.25">
      <c r="B154" s="27"/>
      <c r="C154" s="27"/>
      <c r="D154" s="27"/>
      <c r="E154" s="27"/>
      <c r="F154" s="28"/>
      <c r="G154" s="28"/>
      <c r="H154" s="29"/>
      <c r="I154" s="30"/>
      <c r="J154" s="39">
        <f t="shared" si="12"/>
        <v>0</v>
      </c>
      <c r="K154" s="31">
        <v>0.65</v>
      </c>
      <c r="L154" s="39">
        <f t="shared" si="13"/>
        <v>0</v>
      </c>
      <c r="M154" s="33"/>
      <c r="N154" s="33"/>
      <c r="O154" s="33"/>
      <c r="P154" s="33"/>
      <c r="Q154" s="33"/>
      <c r="R154" s="34"/>
    </row>
    <row r="155" spans="1:18" s="35" customFormat="1" ht="12.75" thickBot="1" x14ac:dyDescent="0.3">
      <c r="B155" s="27"/>
      <c r="C155" s="27"/>
      <c r="D155" s="27"/>
      <c r="E155" s="27"/>
      <c r="F155" s="28"/>
      <c r="G155" s="113"/>
      <c r="H155" s="29"/>
      <c r="I155" s="30"/>
      <c r="J155" s="109">
        <f t="shared" si="12"/>
        <v>0</v>
      </c>
      <c r="K155" s="31">
        <v>0.65</v>
      </c>
      <c r="L155" s="109">
        <f t="shared" si="13"/>
        <v>0</v>
      </c>
      <c r="M155" s="110"/>
      <c r="N155" s="110"/>
      <c r="O155" s="110"/>
      <c r="P155" s="110"/>
      <c r="Q155" s="110"/>
      <c r="R155" s="34"/>
    </row>
    <row r="156" spans="1:18" s="15" customFormat="1" ht="11.25" customHeight="1" thickTop="1" thickBot="1" x14ac:dyDescent="0.3">
      <c r="B156" s="392"/>
      <c r="C156" s="392"/>
      <c r="D156" s="392"/>
      <c r="E156" s="392"/>
      <c r="F156" s="16"/>
      <c r="G156" s="16"/>
      <c r="H156" s="16"/>
      <c r="I156" s="347" t="s">
        <v>245</v>
      </c>
      <c r="J156" s="108">
        <f>SUM(J140:J155)</f>
        <v>46900</v>
      </c>
      <c r="K156" s="12"/>
      <c r="L156" s="125">
        <f t="shared" ref="L156:Q156" si="14">SUM(L140:L155)</f>
        <v>30485</v>
      </c>
      <c r="M156" s="131">
        <f t="shared" si="14"/>
        <v>0</v>
      </c>
      <c r="N156" s="130">
        <f t="shared" si="14"/>
        <v>0</v>
      </c>
      <c r="O156" s="130">
        <f t="shared" si="14"/>
        <v>0</v>
      </c>
      <c r="P156" s="130">
        <f t="shared" si="14"/>
        <v>0</v>
      </c>
      <c r="Q156" s="130">
        <f t="shared" si="14"/>
        <v>30485</v>
      </c>
      <c r="R156" s="111">
        <f>SUM(M156:Q156)</f>
        <v>30485</v>
      </c>
    </row>
    <row r="157" spans="1:18" s="15" customFormat="1" ht="11.25" customHeight="1" thickTop="1" thickBot="1" x14ac:dyDescent="0.3">
      <c r="A157" s="92"/>
      <c r="B157" s="134"/>
      <c r="C157" s="92"/>
      <c r="H157" s="93"/>
      <c r="I157" s="93"/>
      <c r="J157" s="93"/>
      <c r="K157" s="13"/>
      <c r="L157" s="93"/>
      <c r="M157" s="199">
        <v>0.5</v>
      </c>
      <c r="N157" s="200">
        <v>0.5</v>
      </c>
      <c r="O157" s="106">
        <v>0.5</v>
      </c>
      <c r="P157" s="189">
        <v>1</v>
      </c>
      <c r="Q157" s="107">
        <v>1</v>
      </c>
      <c r="R157" s="94"/>
    </row>
    <row r="158" spans="1:18" s="15" customFormat="1" ht="11.25" customHeight="1" thickTop="1" thickBot="1" x14ac:dyDescent="0.3">
      <c r="A158" s="92"/>
      <c r="B158" s="14"/>
      <c r="C158" s="92"/>
      <c r="E158" s="297"/>
      <c r="F158" s="297"/>
      <c r="G158" s="297"/>
      <c r="H158" s="93"/>
      <c r="I158" s="297"/>
      <c r="J158" s="93"/>
      <c r="K158" s="13"/>
      <c r="L158" s="329" t="s">
        <v>201</v>
      </c>
      <c r="M158" s="198">
        <f>IF(OR($D$9="yes"),"n/a",$M$156/2)</f>
        <v>0</v>
      </c>
      <c r="N158" s="22">
        <f>IF(OR($D$9="yes"),"n/a",$N$156/2)</f>
        <v>0</v>
      </c>
      <c r="O158" s="105">
        <f>IF(OR($D$9="yes"),"n/a",$O$156/2)</f>
        <v>0</v>
      </c>
      <c r="P158" s="20">
        <f>P156</f>
        <v>0</v>
      </c>
      <c r="Q158" s="20">
        <f>Q156</f>
        <v>30485</v>
      </c>
      <c r="R158" s="21">
        <f>SUM(M158:Q158)</f>
        <v>30485</v>
      </c>
    </row>
    <row r="159" spans="1:18" s="13" customFormat="1" ht="27.75" customHeight="1" thickTop="1" thickBot="1" x14ac:dyDescent="0.3">
      <c r="B159" s="393" t="s">
        <v>213</v>
      </c>
      <c r="C159" s="393"/>
      <c r="D159" s="393"/>
      <c r="E159" s="393"/>
      <c r="F159" s="393"/>
      <c r="G159" s="393"/>
      <c r="H159" s="394" t="s">
        <v>212</v>
      </c>
      <c r="I159" s="394"/>
      <c r="J159" s="394"/>
      <c r="K159" s="394"/>
      <c r="L159" s="394"/>
      <c r="M159" s="47"/>
    </row>
    <row r="160" spans="1:18" s="4" customFormat="1" ht="15.75" customHeight="1" thickTop="1" thickBot="1" x14ac:dyDescent="0.25">
      <c r="B160" s="393"/>
      <c r="C160" s="393"/>
      <c r="D160" s="393"/>
      <c r="E160" s="393"/>
      <c r="F160" s="393"/>
      <c r="G160" s="393"/>
      <c r="H160" s="394"/>
      <c r="I160" s="394"/>
      <c r="J160" s="394"/>
      <c r="K160" s="394"/>
      <c r="L160" s="394"/>
      <c r="M160" s="22">
        <f>M128+M158</f>
        <v>0</v>
      </c>
      <c r="N160" s="22">
        <f>N128+N158</f>
        <v>0</v>
      </c>
      <c r="O160" s="23">
        <f>O128+O158</f>
        <v>0</v>
      </c>
      <c r="P160" s="23">
        <f>P128+P158</f>
        <v>0</v>
      </c>
      <c r="Q160" s="24">
        <f>Q128+Q158</f>
        <v>78875</v>
      </c>
      <c r="R160" s="21">
        <f>SUM(M160:Q160)</f>
        <v>78875</v>
      </c>
    </row>
    <row r="161" spans="1:10" ht="12" customHeight="1" thickTop="1" x14ac:dyDescent="0.25">
      <c r="E161" s="228"/>
      <c r="F161" s="129" t="s">
        <v>4</v>
      </c>
    </row>
    <row r="162" spans="1:10" ht="18.75" customHeight="1" x14ac:dyDescent="0.3">
      <c r="B162" s="114" t="s">
        <v>1</v>
      </c>
      <c r="C162" s="117" t="str">
        <f>IF(ISBLANK('Produit 2'!$D$5),"",'Produit 2'!$D$5)</f>
        <v>Playtime Calculus</v>
      </c>
      <c r="D162" s="117"/>
      <c r="F162" s="363" t="s">
        <v>254</v>
      </c>
      <c r="G162" s="133"/>
      <c r="H162" s="133"/>
      <c r="I162" s="133"/>
      <c r="J162" s="133"/>
    </row>
    <row r="163" spans="1:10" ht="12" customHeight="1" x14ac:dyDescent="0.2">
      <c r="E163" s="50"/>
      <c r="H163" s="385" t="s">
        <v>23</v>
      </c>
      <c r="I163" s="385"/>
      <c r="J163" s="385"/>
    </row>
    <row r="164" spans="1:10" ht="21" x14ac:dyDescent="0.2">
      <c r="B164" s="137" t="s">
        <v>76</v>
      </c>
      <c r="C164" s="51"/>
      <c r="D164" s="50"/>
      <c r="E164" s="50"/>
      <c r="H164" s="385"/>
      <c r="I164" s="385"/>
      <c r="J164" s="385"/>
    </row>
    <row r="165" spans="1:10" ht="30" customHeight="1" x14ac:dyDescent="0.25">
      <c r="A165" s="5"/>
      <c r="B165" s="398" t="s">
        <v>231</v>
      </c>
      <c r="C165" s="398"/>
      <c r="D165" s="398"/>
      <c r="E165" s="398"/>
      <c r="F165" s="398"/>
      <c r="G165" s="398"/>
      <c r="H165" s="399" t="s">
        <v>77</v>
      </c>
      <c r="I165" s="399"/>
      <c r="J165" s="399"/>
    </row>
    <row r="166" spans="1:10" ht="76.5" customHeight="1" x14ac:dyDescent="0.2">
      <c r="A166" s="3"/>
      <c r="B166" s="146" t="s">
        <v>67</v>
      </c>
      <c r="C166" s="146" t="s">
        <v>214</v>
      </c>
      <c r="D166" s="142" t="s">
        <v>9</v>
      </c>
      <c r="E166" s="146" t="s">
        <v>18</v>
      </c>
      <c r="F166" s="142" t="s">
        <v>11</v>
      </c>
      <c r="G166" s="142" t="s">
        <v>12</v>
      </c>
      <c r="H166" s="177" t="s">
        <v>74</v>
      </c>
      <c r="I166" s="177" t="s">
        <v>14</v>
      </c>
      <c r="J166" s="183" t="s">
        <v>251</v>
      </c>
    </row>
    <row r="167" spans="1:10" ht="15" customHeight="1" x14ac:dyDescent="0.2">
      <c r="A167" s="229" t="s">
        <v>158</v>
      </c>
      <c r="B167" s="179" t="s">
        <v>71</v>
      </c>
      <c r="C167" s="53"/>
      <c r="D167" s="53"/>
      <c r="E167" s="54"/>
      <c r="F167" s="54"/>
      <c r="G167" s="53"/>
      <c r="H167" s="55"/>
      <c r="I167" s="55"/>
      <c r="J167" s="56"/>
    </row>
    <row r="168" spans="1:10" ht="14.25" customHeight="1" x14ac:dyDescent="0.2">
      <c r="A168" s="3"/>
      <c r="B168" s="27"/>
      <c r="C168" s="209"/>
      <c r="D168" s="209"/>
      <c r="E168" s="209"/>
      <c r="F168" s="302"/>
      <c r="G168" s="302"/>
      <c r="H168" s="283"/>
      <c r="I168" s="284">
        <v>0.5</v>
      </c>
      <c r="J168" s="330">
        <f t="shared" ref="J168:J179" si="15">H168*I168</f>
        <v>0</v>
      </c>
    </row>
    <row r="169" spans="1:10" ht="14.25" customHeight="1" x14ac:dyDescent="0.2">
      <c r="A169" s="3"/>
      <c r="B169" s="27"/>
      <c r="C169" s="209"/>
      <c r="D169" s="209"/>
      <c r="E169" s="209"/>
      <c r="F169" s="331"/>
      <c r="G169" s="302"/>
      <c r="H169" s="283"/>
      <c r="I169" s="284">
        <v>0.5</v>
      </c>
      <c r="J169" s="330">
        <f t="shared" si="15"/>
        <v>0</v>
      </c>
    </row>
    <row r="170" spans="1:10" x14ac:dyDescent="0.2">
      <c r="A170" s="3"/>
      <c r="B170" s="58"/>
      <c r="C170" s="58"/>
      <c r="D170" s="58"/>
      <c r="E170" s="59"/>
      <c r="F170" s="286"/>
      <c r="G170" s="287"/>
      <c r="H170" s="288"/>
      <c r="I170" s="289"/>
      <c r="J170" s="330">
        <f t="shared" si="15"/>
        <v>0</v>
      </c>
    </row>
    <row r="171" spans="1:10" x14ac:dyDescent="0.2">
      <c r="A171" s="3"/>
      <c r="B171" s="58"/>
      <c r="C171" s="58"/>
      <c r="D171" s="58"/>
      <c r="E171" s="59"/>
      <c r="F171" s="59"/>
      <c r="G171" s="113"/>
      <c r="H171" s="60"/>
      <c r="I171" s="61"/>
      <c r="J171" s="62">
        <f t="shared" si="15"/>
        <v>0</v>
      </c>
    </row>
    <row r="172" spans="1:10" x14ac:dyDescent="0.2">
      <c r="A172" s="3"/>
      <c r="B172" s="58"/>
      <c r="C172" s="58"/>
      <c r="D172" s="58"/>
      <c r="E172" s="59"/>
      <c r="F172" s="59"/>
      <c r="G172" s="113"/>
      <c r="H172" s="60"/>
      <c r="I172" s="61"/>
      <c r="J172" s="62">
        <f t="shared" si="15"/>
        <v>0</v>
      </c>
    </row>
    <row r="173" spans="1:10" x14ac:dyDescent="0.2">
      <c r="A173" s="3"/>
      <c r="B173" s="58"/>
      <c r="C173" s="58"/>
      <c r="D173" s="58"/>
      <c r="E173" s="59"/>
      <c r="F173" s="59"/>
      <c r="G173" s="113"/>
      <c r="H173" s="60"/>
      <c r="I173" s="61"/>
      <c r="J173" s="62">
        <f t="shared" si="15"/>
        <v>0</v>
      </c>
    </row>
    <row r="174" spans="1:10" x14ac:dyDescent="0.2">
      <c r="A174" s="3"/>
      <c r="B174" s="58"/>
      <c r="C174" s="58"/>
      <c r="D174" s="58"/>
      <c r="E174" s="59"/>
      <c r="F174" s="59"/>
      <c r="G174" s="113"/>
      <c r="H174" s="60"/>
      <c r="I174" s="61"/>
      <c r="J174" s="62">
        <f t="shared" si="15"/>
        <v>0</v>
      </c>
    </row>
    <row r="175" spans="1:10" x14ac:dyDescent="0.2">
      <c r="A175" s="3"/>
      <c r="B175" s="58"/>
      <c r="C175" s="58"/>
      <c r="D175" s="58"/>
      <c r="E175" s="59"/>
      <c r="F175" s="59"/>
      <c r="G175" s="113"/>
      <c r="H175" s="60"/>
      <c r="I175" s="61"/>
      <c r="J175" s="62">
        <f t="shared" si="15"/>
        <v>0</v>
      </c>
    </row>
    <row r="176" spans="1:10" x14ac:dyDescent="0.2">
      <c r="A176" s="3"/>
      <c r="B176" s="58"/>
      <c r="C176" s="58"/>
      <c r="D176" s="58"/>
      <c r="E176" s="59"/>
      <c r="F176" s="59"/>
      <c r="G176" s="113"/>
      <c r="H176" s="60"/>
      <c r="I176" s="61"/>
      <c r="J176" s="62">
        <f t="shared" si="15"/>
        <v>0</v>
      </c>
    </row>
    <row r="177" spans="1:17" x14ac:dyDescent="0.2">
      <c r="A177" s="3"/>
      <c r="B177" s="58"/>
      <c r="C177" s="58"/>
      <c r="D177" s="58"/>
      <c r="E177" s="59"/>
      <c r="F177" s="59"/>
      <c r="G177" s="113"/>
      <c r="H177" s="60"/>
      <c r="I177" s="61"/>
      <c r="J177" s="62">
        <f t="shared" si="15"/>
        <v>0</v>
      </c>
    </row>
    <row r="178" spans="1:17" x14ac:dyDescent="0.2">
      <c r="A178" s="3"/>
      <c r="B178" s="58"/>
      <c r="C178" s="58"/>
      <c r="D178" s="58"/>
      <c r="E178" s="59"/>
      <c r="F178" s="59"/>
      <c r="G178" s="113"/>
      <c r="H178" s="60"/>
      <c r="I178" s="61"/>
      <c r="J178" s="62">
        <f t="shared" si="15"/>
        <v>0</v>
      </c>
    </row>
    <row r="179" spans="1:17" ht="12.75" thickBot="1" x14ac:dyDescent="0.25">
      <c r="A179" s="3"/>
      <c r="B179" s="58"/>
      <c r="C179" s="58"/>
      <c r="D179" s="58"/>
      <c r="E179" s="59"/>
      <c r="F179" s="59"/>
      <c r="G179" s="113"/>
      <c r="H179" s="60"/>
      <c r="I179" s="61"/>
      <c r="J179" s="62">
        <f t="shared" si="15"/>
        <v>0</v>
      </c>
    </row>
    <row r="180" spans="1:17" s="15" customFormat="1" ht="15" customHeight="1" thickTop="1" thickBot="1" x14ac:dyDescent="0.25">
      <c r="C180" s="127"/>
      <c r="D180" s="127"/>
      <c r="E180" s="127"/>
      <c r="F180" s="128"/>
      <c r="G180" s="128"/>
      <c r="H180" s="147"/>
      <c r="I180" s="347" t="s">
        <v>246</v>
      </c>
      <c r="J180" s="19">
        <f>SUM(J168:J179)</f>
        <v>0</v>
      </c>
      <c r="K180" s="1"/>
      <c r="L180" s="1"/>
      <c r="M180" s="1"/>
      <c r="N180" s="1"/>
      <c r="O180" s="1"/>
      <c r="P180" s="1"/>
      <c r="Q180" s="1"/>
    </row>
    <row r="181" spans="1:17" ht="21.75" thickTop="1" x14ac:dyDescent="0.2">
      <c r="A181" s="229" t="s">
        <v>157</v>
      </c>
      <c r="B181" s="353" t="s">
        <v>225</v>
      </c>
      <c r="C181" s="53"/>
      <c r="D181" s="53"/>
      <c r="E181" s="54"/>
      <c r="F181" s="54"/>
      <c r="G181" s="53"/>
      <c r="H181" s="55"/>
      <c r="I181" s="101"/>
      <c r="J181" s="56"/>
    </row>
    <row r="182" spans="1:17" x14ac:dyDescent="0.2">
      <c r="A182" s="3"/>
      <c r="B182" s="27"/>
      <c r="C182" s="27"/>
      <c r="D182" s="206"/>
      <c r="E182" s="28"/>
      <c r="F182" s="334"/>
      <c r="G182" s="327"/>
      <c r="H182" s="335"/>
      <c r="I182" s="336">
        <v>1</v>
      </c>
      <c r="J182" s="62">
        <f>H182*I182</f>
        <v>0</v>
      </c>
    </row>
    <row r="183" spans="1:17" x14ac:dyDescent="0.2">
      <c r="A183" s="3"/>
      <c r="B183" s="27"/>
      <c r="C183" s="27"/>
      <c r="D183" s="206"/>
      <c r="E183" s="28"/>
      <c r="F183" s="337"/>
      <c r="G183" s="338"/>
      <c r="H183" s="339"/>
      <c r="I183" s="340">
        <v>1</v>
      </c>
      <c r="J183" s="62">
        <f t="shared" ref="J183:J188" si="16">H183*I183</f>
        <v>0</v>
      </c>
    </row>
    <row r="184" spans="1:17" x14ac:dyDescent="0.2">
      <c r="A184" s="3"/>
      <c r="B184" s="58"/>
      <c r="C184" s="58"/>
      <c r="D184" s="58"/>
      <c r="E184" s="59"/>
      <c r="F184" s="332"/>
      <c r="G184" s="333"/>
      <c r="H184" s="60"/>
      <c r="I184" s="61"/>
      <c r="J184" s="62">
        <f t="shared" si="16"/>
        <v>0</v>
      </c>
    </row>
    <row r="185" spans="1:17" x14ac:dyDescent="0.2">
      <c r="A185" s="3"/>
      <c r="B185" s="58"/>
      <c r="C185" s="58"/>
      <c r="D185" s="58"/>
      <c r="E185" s="59"/>
      <c r="F185" s="59"/>
      <c r="G185" s="113"/>
      <c r="H185" s="60"/>
      <c r="I185" s="61"/>
      <c r="J185" s="62">
        <f t="shared" si="16"/>
        <v>0</v>
      </c>
    </row>
    <row r="186" spans="1:17" x14ac:dyDescent="0.2">
      <c r="A186" s="3"/>
      <c r="B186" s="58"/>
      <c r="C186" s="58"/>
      <c r="D186" s="58"/>
      <c r="E186" s="59"/>
      <c r="F186" s="59"/>
      <c r="G186" s="113"/>
      <c r="H186" s="60"/>
      <c r="I186" s="61"/>
      <c r="J186" s="62">
        <f t="shared" si="16"/>
        <v>0</v>
      </c>
    </row>
    <row r="187" spans="1:17" x14ac:dyDescent="0.2">
      <c r="A187" s="3"/>
      <c r="B187" s="58"/>
      <c r="C187" s="58"/>
      <c r="D187" s="58"/>
      <c r="E187" s="59"/>
      <c r="F187" s="59"/>
      <c r="G187" s="113"/>
      <c r="H187" s="60"/>
      <c r="I187" s="61"/>
      <c r="J187" s="62">
        <f t="shared" si="16"/>
        <v>0</v>
      </c>
    </row>
    <row r="188" spans="1:17" x14ac:dyDescent="0.2">
      <c r="A188" s="3"/>
      <c r="B188" s="58"/>
      <c r="C188" s="58"/>
      <c r="D188" s="58"/>
      <c r="E188" s="59"/>
      <c r="F188" s="59"/>
      <c r="G188" s="113"/>
      <c r="H188" s="60"/>
      <c r="I188" s="61"/>
      <c r="J188" s="62">
        <f t="shared" si="16"/>
        <v>0</v>
      </c>
    </row>
    <row r="189" spans="1:17" x14ac:dyDescent="0.2">
      <c r="A189" s="3"/>
      <c r="B189" s="58"/>
      <c r="C189" s="58"/>
      <c r="D189" s="58"/>
      <c r="E189" s="59"/>
      <c r="F189" s="59"/>
      <c r="G189" s="113"/>
      <c r="H189" s="60"/>
      <c r="I189" s="61"/>
      <c r="J189" s="62">
        <f>H189*I189</f>
        <v>0</v>
      </c>
    </row>
    <row r="190" spans="1:17" x14ac:dyDescent="0.2">
      <c r="A190" s="3"/>
      <c r="B190" s="58"/>
      <c r="C190" s="58"/>
      <c r="D190" s="58"/>
      <c r="E190" s="59"/>
      <c r="F190" s="59"/>
      <c r="G190" s="113"/>
      <c r="H190" s="60"/>
      <c r="I190" s="61"/>
      <c r="J190" s="62">
        <f>H190*I190</f>
        <v>0</v>
      </c>
    </row>
    <row r="191" spans="1:17" x14ac:dyDescent="0.2">
      <c r="A191" s="3"/>
      <c r="B191" s="58"/>
      <c r="C191" s="58"/>
      <c r="D191" s="58"/>
      <c r="E191" s="59"/>
      <c r="F191" s="59"/>
      <c r="G191" s="113"/>
      <c r="H191" s="60"/>
      <c r="I191" s="61"/>
      <c r="J191" s="62">
        <f>H191*I191</f>
        <v>0</v>
      </c>
    </row>
    <row r="192" spans="1:17" x14ac:dyDescent="0.2">
      <c r="A192" s="3"/>
      <c r="B192" s="58"/>
      <c r="C192" s="58"/>
      <c r="D192" s="58"/>
      <c r="E192" s="59"/>
      <c r="F192" s="59"/>
      <c r="G192" s="113"/>
      <c r="H192" s="60"/>
      <c r="I192" s="61"/>
      <c r="J192" s="62">
        <f>H192*I192</f>
        <v>0</v>
      </c>
    </row>
    <row r="193" spans="1:17" ht="12.75" thickBot="1" x14ac:dyDescent="0.25">
      <c r="A193" s="3"/>
      <c r="B193" s="58"/>
      <c r="C193" s="58"/>
      <c r="D193" s="58"/>
      <c r="E193" s="59"/>
      <c r="F193" s="59"/>
      <c r="G193" s="113"/>
      <c r="H193" s="60"/>
      <c r="I193" s="61"/>
      <c r="J193" s="62">
        <f>H193*I193</f>
        <v>0</v>
      </c>
    </row>
    <row r="194" spans="1:17" s="15" customFormat="1" ht="15" customHeight="1" thickTop="1" thickBot="1" x14ac:dyDescent="0.25">
      <c r="C194" s="127"/>
      <c r="D194" s="127"/>
      <c r="E194" s="127"/>
      <c r="F194" s="128"/>
      <c r="G194" s="128"/>
      <c r="H194" s="147"/>
      <c r="I194" s="347" t="s">
        <v>247</v>
      </c>
      <c r="J194" s="19">
        <f>SUM(J182:J193)</f>
        <v>0</v>
      </c>
      <c r="K194" s="1"/>
      <c r="L194" s="1"/>
      <c r="M194" s="1"/>
      <c r="N194" s="1"/>
      <c r="O194" s="1"/>
      <c r="P194" s="1"/>
      <c r="Q194" s="1"/>
    </row>
    <row r="195" spans="1:17" ht="22.5" customHeight="1" thickTop="1" x14ac:dyDescent="0.2">
      <c r="A195" s="229" t="s">
        <v>156</v>
      </c>
      <c r="B195" s="413" t="s">
        <v>230</v>
      </c>
      <c r="C195" s="414"/>
      <c r="D195" s="414"/>
      <c r="E195" s="414"/>
      <c r="F195" s="414"/>
      <c r="G195" s="414"/>
      <c r="H195" s="414"/>
      <c r="I195" s="414"/>
      <c r="J195" s="415"/>
    </row>
    <row r="196" spans="1:17" x14ac:dyDescent="0.2">
      <c r="A196" s="3"/>
      <c r="B196" s="27"/>
      <c r="C196" s="27"/>
      <c r="D196" s="27"/>
      <c r="E196" s="28"/>
      <c r="F196" s="341"/>
      <c r="G196" s="341"/>
      <c r="H196" s="41"/>
      <c r="I196" s="61">
        <v>0.5</v>
      </c>
      <c r="J196" s="62">
        <f>H196*I196</f>
        <v>0</v>
      </c>
    </row>
    <row r="197" spans="1:17" x14ac:dyDescent="0.2">
      <c r="A197" s="3"/>
      <c r="B197" s="27"/>
      <c r="C197" s="27"/>
      <c r="D197" s="27"/>
      <c r="E197" s="28"/>
      <c r="F197" s="341"/>
      <c r="G197" s="341"/>
      <c r="H197" s="41"/>
      <c r="I197" s="61">
        <v>0.5</v>
      </c>
      <c r="J197" s="62">
        <f>H197*I197</f>
        <v>0</v>
      </c>
    </row>
    <row r="198" spans="1:17" ht="14.25" customHeight="1" x14ac:dyDescent="0.2">
      <c r="A198" s="3"/>
      <c r="B198" s="27"/>
      <c r="C198" s="27"/>
      <c r="D198" s="27"/>
      <c r="E198" s="28"/>
      <c r="F198" s="341"/>
      <c r="G198" s="341"/>
      <c r="H198" s="41"/>
      <c r="I198" s="61">
        <v>0.5</v>
      </c>
      <c r="J198" s="62">
        <f>H198*I198</f>
        <v>0</v>
      </c>
    </row>
    <row r="199" spans="1:17" ht="13.5" customHeight="1" x14ac:dyDescent="0.2">
      <c r="A199" s="3"/>
      <c r="B199" s="27"/>
      <c r="C199" s="27"/>
      <c r="D199" s="27"/>
      <c r="E199" s="28"/>
      <c r="F199" s="341"/>
      <c r="G199" s="341"/>
      <c r="H199" s="41"/>
      <c r="I199" s="61">
        <v>0.5</v>
      </c>
      <c r="J199" s="62">
        <f>H199*I199</f>
        <v>0</v>
      </c>
    </row>
    <row r="200" spans="1:17" x14ac:dyDescent="0.2">
      <c r="A200" s="3"/>
      <c r="B200" s="58"/>
      <c r="C200" s="58"/>
      <c r="D200" s="58"/>
      <c r="E200" s="59"/>
      <c r="F200" s="59"/>
      <c r="G200" s="113"/>
      <c r="H200" s="60"/>
      <c r="I200" s="61"/>
      <c r="J200" s="62">
        <f>H200*I200</f>
        <v>0</v>
      </c>
    </row>
    <row r="201" spans="1:17" x14ac:dyDescent="0.2">
      <c r="A201" s="3"/>
      <c r="B201" s="58"/>
      <c r="C201" s="64"/>
      <c r="D201" s="58"/>
      <c r="E201" s="59"/>
      <c r="F201" s="59"/>
      <c r="G201" s="113"/>
      <c r="H201" s="60"/>
      <c r="I201" s="61"/>
      <c r="J201" s="62">
        <f t="shared" ref="J201:J207" si="17">H201*I201</f>
        <v>0</v>
      </c>
    </row>
    <row r="202" spans="1:17" x14ac:dyDescent="0.2">
      <c r="A202" s="3"/>
      <c r="B202" s="58"/>
      <c r="C202" s="58"/>
      <c r="D202" s="58"/>
      <c r="E202" s="59"/>
      <c r="F202" s="59"/>
      <c r="G202" s="113"/>
      <c r="H202" s="60"/>
      <c r="I202" s="61"/>
      <c r="J202" s="62">
        <f t="shared" si="17"/>
        <v>0</v>
      </c>
    </row>
    <row r="203" spans="1:17" x14ac:dyDescent="0.2">
      <c r="A203" s="3"/>
      <c r="B203" s="58"/>
      <c r="C203" s="58"/>
      <c r="D203" s="58"/>
      <c r="E203" s="59"/>
      <c r="F203" s="59"/>
      <c r="G203" s="113"/>
      <c r="H203" s="60"/>
      <c r="I203" s="61"/>
      <c r="J203" s="62">
        <f t="shared" si="17"/>
        <v>0</v>
      </c>
    </row>
    <row r="204" spans="1:17" x14ac:dyDescent="0.2">
      <c r="A204" s="3"/>
      <c r="B204" s="58"/>
      <c r="C204" s="58"/>
      <c r="D204" s="58"/>
      <c r="E204" s="59"/>
      <c r="F204" s="59"/>
      <c r="G204" s="113"/>
      <c r="H204" s="60"/>
      <c r="I204" s="61"/>
      <c r="J204" s="62">
        <f t="shared" si="17"/>
        <v>0</v>
      </c>
    </row>
    <row r="205" spans="1:17" x14ac:dyDescent="0.2">
      <c r="A205" s="3"/>
      <c r="B205" s="58"/>
      <c r="C205" s="58"/>
      <c r="D205" s="58"/>
      <c r="E205" s="59"/>
      <c r="F205" s="59"/>
      <c r="G205" s="113"/>
      <c r="H205" s="60"/>
      <c r="I205" s="61"/>
      <c r="J205" s="62">
        <f t="shared" si="17"/>
        <v>0</v>
      </c>
    </row>
    <row r="206" spans="1:17" x14ac:dyDescent="0.2">
      <c r="A206" s="3"/>
      <c r="B206" s="65"/>
      <c r="C206" s="58"/>
      <c r="D206" s="58"/>
      <c r="E206" s="59"/>
      <c r="F206" s="59"/>
      <c r="G206" s="113"/>
      <c r="H206" s="60"/>
      <c r="I206" s="61"/>
      <c r="J206" s="62">
        <f t="shared" si="17"/>
        <v>0</v>
      </c>
    </row>
    <row r="207" spans="1:17" ht="12.75" thickBot="1" x14ac:dyDescent="0.25">
      <c r="A207" s="3"/>
      <c r="B207" s="58"/>
      <c r="C207" s="58"/>
      <c r="D207" s="58"/>
      <c r="E207" s="59"/>
      <c r="F207" s="59"/>
      <c r="G207" s="113"/>
      <c r="H207" s="60"/>
      <c r="I207" s="61"/>
      <c r="J207" s="62">
        <f t="shared" si="17"/>
        <v>0</v>
      </c>
    </row>
    <row r="208" spans="1:17" s="15" customFormat="1" ht="15" customHeight="1" thickTop="1" thickBot="1" x14ac:dyDescent="0.25">
      <c r="C208" s="127"/>
      <c r="D208" s="127"/>
      <c r="E208" s="127"/>
      <c r="F208" s="128"/>
      <c r="G208" s="128"/>
      <c r="H208" s="147"/>
      <c r="I208" s="347" t="s">
        <v>248</v>
      </c>
      <c r="J208" s="19">
        <f>SUM(J196:J207)</f>
        <v>0</v>
      </c>
      <c r="K208" s="1"/>
      <c r="L208" s="1"/>
      <c r="M208" s="1"/>
      <c r="N208" s="1"/>
      <c r="O208" s="1"/>
      <c r="P208" s="1"/>
      <c r="Q208" s="1"/>
    </row>
    <row r="209" spans="1:17" s="15" customFormat="1" ht="15" customHeight="1" thickTop="1" thickBot="1" x14ac:dyDescent="0.25">
      <c r="C209" s="138"/>
      <c r="D209" s="138"/>
      <c r="E209" s="138"/>
      <c r="F209" s="139"/>
      <c r="G209" s="139"/>
      <c r="H209" s="278"/>
      <c r="I209" s="290"/>
      <c r="J209" s="291"/>
      <c r="K209" s="1"/>
      <c r="L209" s="1"/>
      <c r="M209" s="1"/>
      <c r="N209" s="1"/>
      <c r="O209" s="1"/>
      <c r="P209" s="1"/>
      <c r="Q209" s="1"/>
    </row>
    <row r="210" spans="1:17" ht="16.5" thickTop="1" thickBot="1" x14ac:dyDescent="0.3">
      <c r="B210" s="66"/>
      <c r="C210" s="66"/>
      <c r="D210" s="66"/>
      <c r="E210" s="67"/>
      <c r="F210" s="68"/>
      <c r="G210" s="69"/>
      <c r="H210" s="70"/>
      <c r="I210" s="119" t="s">
        <v>75</v>
      </c>
      <c r="J210" s="112">
        <f>J180+J194+J208</f>
        <v>0</v>
      </c>
    </row>
    <row r="211" spans="1:17" ht="7.5" customHeight="1" thickTop="1" x14ac:dyDescent="0.2">
      <c r="B211" s="51"/>
      <c r="C211" s="51"/>
      <c r="D211" s="50"/>
      <c r="E211" s="50"/>
    </row>
    <row r="212" spans="1:17" ht="16.5" customHeight="1" x14ac:dyDescent="0.3">
      <c r="B212" s="114" t="s">
        <v>1</v>
      </c>
      <c r="C212" s="117" t="str">
        <f>IF(ISBLANK('Produit 2'!$D$5),"",'Produit 2'!$D$5)</f>
        <v>Playtime Calculus</v>
      </c>
      <c r="D212" s="117"/>
      <c r="E212" s="50"/>
    </row>
    <row r="213" spans="1:17" ht="16.5" customHeight="1" x14ac:dyDescent="0.2">
      <c r="B213" s="384" t="s">
        <v>65</v>
      </c>
      <c r="C213" s="384"/>
      <c r="D213" s="384"/>
      <c r="E213" s="384"/>
      <c r="H213" s="385" t="s">
        <v>24</v>
      </c>
      <c r="I213" s="385"/>
      <c r="J213" s="385"/>
    </row>
    <row r="214" spans="1:17" ht="7.5" customHeight="1" x14ac:dyDescent="0.2">
      <c r="B214" s="384"/>
      <c r="C214" s="384"/>
      <c r="D214" s="384"/>
      <c r="E214" s="384"/>
      <c r="H214" s="385"/>
      <c r="I214" s="385"/>
      <c r="J214" s="385"/>
    </row>
    <row r="215" spans="1:17" s="5" customFormat="1" ht="15.75" customHeight="1" x14ac:dyDescent="0.25">
      <c r="B215" s="356" t="s">
        <v>228</v>
      </c>
      <c r="C215" s="174"/>
      <c r="D215" s="174"/>
      <c r="E215" s="175"/>
      <c r="F215" s="175"/>
      <c r="G215" s="141"/>
      <c r="H215" s="388" t="s">
        <v>63</v>
      </c>
      <c r="I215" s="388"/>
      <c r="J215" s="388"/>
      <c r="K215" s="1"/>
      <c r="M215" s="1"/>
      <c r="N215" s="1"/>
      <c r="O215" s="1"/>
      <c r="P215" s="1"/>
    </row>
    <row r="216" spans="1:17" s="3" customFormat="1" ht="42.75" customHeight="1" x14ac:dyDescent="0.2">
      <c r="B216" s="355" t="s">
        <v>67</v>
      </c>
      <c r="C216" s="146" t="s">
        <v>17</v>
      </c>
      <c r="D216" s="172" t="s">
        <v>9</v>
      </c>
      <c r="E216" s="172" t="s">
        <v>10</v>
      </c>
      <c r="F216" s="146" t="s">
        <v>58</v>
      </c>
      <c r="G216" s="146" t="s">
        <v>59</v>
      </c>
      <c r="H216" s="173" t="s">
        <v>165</v>
      </c>
      <c r="I216" s="173" t="s">
        <v>14</v>
      </c>
      <c r="J216" s="102" t="s">
        <v>60</v>
      </c>
      <c r="K216" s="1"/>
      <c r="L216" s="1"/>
      <c r="M216" s="1"/>
      <c r="N216" s="1"/>
    </row>
    <row r="217" spans="1:17" s="57" customFormat="1" ht="15" customHeight="1" x14ac:dyDescent="0.25">
      <c r="A217" s="229" t="s">
        <v>164</v>
      </c>
      <c r="B217" s="234" t="s">
        <v>56</v>
      </c>
      <c r="C217" s="235"/>
      <c r="D217" s="235"/>
      <c r="E217" s="236"/>
      <c r="F217" s="236"/>
      <c r="G217" s="235"/>
      <c r="H217" s="237"/>
      <c r="I217" s="237"/>
      <c r="J217" s="238"/>
      <c r="K217" s="382" t="s">
        <v>72</v>
      </c>
    </row>
    <row r="218" spans="1:17" s="63" customFormat="1" x14ac:dyDescent="0.25">
      <c r="A218" s="377"/>
      <c r="B218" s="209"/>
      <c r="C218" s="209"/>
      <c r="D218" s="209"/>
      <c r="E218" s="209"/>
      <c r="F218" s="204"/>
      <c r="G218" s="204"/>
      <c r="H218" s="205"/>
      <c r="I218" s="208"/>
      <c r="J218" s="62">
        <f>H218*I218</f>
        <v>0</v>
      </c>
      <c r="K218" s="389"/>
    </row>
    <row r="219" spans="1:17" s="63" customFormat="1" x14ac:dyDescent="0.25">
      <c r="A219" s="377"/>
      <c r="B219" s="58"/>
      <c r="C219" s="58"/>
      <c r="D219" s="58"/>
      <c r="E219" s="59"/>
      <c r="F219" s="59"/>
      <c r="G219" s="113"/>
      <c r="H219" s="60"/>
      <c r="I219" s="61"/>
      <c r="J219" s="62">
        <f>H219*I219</f>
        <v>0</v>
      </c>
      <c r="K219" s="389"/>
    </row>
    <row r="220" spans="1:17" s="63" customFormat="1" x14ac:dyDescent="0.25">
      <c r="A220" s="377"/>
      <c r="B220" s="58"/>
      <c r="C220" s="58"/>
      <c r="D220" s="58"/>
      <c r="E220" s="59"/>
      <c r="F220" s="59"/>
      <c r="G220" s="113"/>
      <c r="H220" s="60"/>
      <c r="I220" s="61"/>
      <c r="J220" s="62">
        <f>H220*I220</f>
        <v>0</v>
      </c>
      <c r="K220" s="389"/>
    </row>
    <row r="221" spans="1:17" s="63" customFormat="1" x14ac:dyDescent="0.25">
      <c r="A221" s="377"/>
      <c r="B221" s="58"/>
      <c r="C221" s="58"/>
      <c r="D221" s="58"/>
      <c r="E221" s="59"/>
      <c r="F221" s="59"/>
      <c r="G221" s="113"/>
      <c r="H221" s="60"/>
      <c r="I221" s="61"/>
      <c r="J221" s="62">
        <f>H221*I221</f>
        <v>0</v>
      </c>
      <c r="K221" s="389"/>
    </row>
    <row r="222" spans="1:17" s="57" customFormat="1" ht="15" customHeight="1" x14ac:dyDescent="0.25">
      <c r="A222" s="377"/>
      <c r="B222" s="239" t="s">
        <v>57</v>
      </c>
      <c r="C222" s="235"/>
      <c r="D222" s="235"/>
      <c r="E222" s="236"/>
      <c r="F222" s="236"/>
      <c r="G222" s="235"/>
      <c r="H222" s="237"/>
      <c r="I222" s="240"/>
      <c r="J222" s="238"/>
      <c r="K222" s="383"/>
    </row>
    <row r="223" spans="1:17" s="63" customFormat="1" ht="27" customHeight="1" x14ac:dyDescent="0.25">
      <c r="A223" s="377"/>
      <c r="B223" s="342"/>
      <c r="C223" s="209"/>
      <c r="D223" s="203"/>
      <c r="E223" s="203"/>
      <c r="F223" s="204"/>
      <c r="G223" s="204"/>
      <c r="H223" s="219"/>
      <c r="I223" s="220"/>
      <c r="J223" s="62">
        <f>H223*I223</f>
        <v>0</v>
      </c>
      <c r="K223" s="383"/>
    </row>
    <row r="224" spans="1:17" s="63" customFormat="1" x14ac:dyDescent="0.25">
      <c r="A224" s="377"/>
      <c r="B224" s="58"/>
      <c r="C224" s="58"/>
      <c r="D224" s="58"/>
      <c r="E224" s="59"/>
      <c r="F224" s="59"/>
      <c r="G224" s="113"/>
      <c r="H224" s="60"/>
      <c r="I224" s="61"/>
      <c r="J224" s="62">
        <f>H224*I224</f>
        <v>0</v>
      </c>
      <c r="K224" s="383"/>
    </row>
    <row r="225" spans="1:11" s="63" customFormat="1" x14ac:dyDescent="0.25">
      <c r="A225" s="377"/>
      <c r="B225" s="58"/>
      <c r="C225" s="58"/>
      <c r="D225" s="58"/>
      <c r="E225" s="59"/>
      <c r="F225" s="59"/>
      <c r="G225" s="113"/>
      <c r="H225" s="60"/>
      <c r="I225" s="61"/>
      <c r="J225" s="62">
        <f>H225*I225</f>
        <v>0</v>
      </c>
      <c r="K225" s="383"/>
    </row>
    <row r="226" spans="1:11" s="57" customFormat="1" ht="15" customHeight="1" x14ac:dyDescent="0.25">
      <c r="A226" s="377"/>
      <c r="B226" s="256" t="s">
        <v>61</v>
      </c>
      <c r="C226" s="242"/>
      <c r="D226" s="242"/>
      <c r="E226" s="243"/>
      <c r="F226" s="243"/>
      <c r="G226" s="242"/>
      <c r="H226" s="244"/>
      <c r="I226" s="245"/>
      <c r="J226" s="246"/>
      <c r="K226" s="378" t="s">
        <v>78</v>
      </c>
    </row>
    <row r="227" spans="1:11" s="63" customFormat="1" ht="25.5" customHeight="1" x14ac:dyDescent="0.25">
      <c r="A227" s="377"/>
      <c r="B227" s="209"/>
      <c r="C227" s="27"/>
      <c r="D227" s="209"/>
      <c r="E227" s="343"/>
      <c r="F227" s="302"/>
      <c r="G227" s="302"/>
      <c r="H227" s="205"/>
      <c r="I227" s="208"/>
      <c r="J227" s="62">
        <f>H227*I227</f>
        <v>0</v>
      </c>
      <c r="K227" s="379"/>
    </row>
    <row r="228" spans="1:11" s="63" customFormat="1" ht="24" customHeight="1" x14ac:dyDescent="0.25">
      <c r="A228" s="377"/>
      <c r="B228" s="305"/>
      <c r="C228" s="27"/>
      <c r="D228" s="209"/>
      <c r="E228" s="209"/>
      <c r="F228" s="302"/>
      <c r="G228" s="302"/>
      <c r="H228" s="205"/>
      <c r="I228" s="208"/>
      <c r="J228" s="62">
        <f>H228*I228</f>
        <v>0</v>
      </c>
      <c r="K228" s="379"/>
    </row>
    <row r="229" spans="1:11" s="63" customFormat="1" ht="12" customHeight="1" x14ac:dyDescent="0.25">
      <c r="A229" s="377"/>
      <c r="B229" s="58"/>
      <c r="C229" s="58"/>
      <c r="D229" s="58"/>
      <c r="E229" s="59"/>
      <c r="F229" s="59"/>
      <c r="G229" s="113"/>
      <c r="H229" s="60"/>
      <c r="I229" s="61"/>
      <c r="J229" s="62">
        <f>H229*I229</f>
        <v>0</v>
      </c>
      <c r="K229" s="379"/>
    </row>
    <row r="230" spans="1:11" s="63" customFormat="1" ht="12" customHeight="1" x14ac:dyDescent="0.25">
      <c r="A230" s="377"/>
      <c r="B230" s="58"/>
      <c r="C230" s="64"/>
      <c r="D230" s="58"/>
      <c r="E230" s="59"/>
      <c r="F230" s="59"/>
      <c r="G230" s="113"/>
      <c r="H230" s="60"/>
      <c r="I230" s="61"/>
      <c r="J230" s="62">
        <f>H230*I230</f>
        <v>0</v>
      </c>
      <c r="K230" s="379"/>
    </row>
    <row r="231" spans="1:11" s="57" customFormat="1" ht="15" customHeight="1" x14ac:dyDescent="0.25">
      <c r="A231" s="377"/>
      <c r="B231" s="256" t="s">
        <v>69</v>
      </c>
      <c r="C231" s="257"/>
      <c r="D231" s="257"/>
      <c r="E231" s="257"/>
      <c r="F231" s="257"/>
      <c r="G231" s="257"/>
      <c r="H231" s="257"/>
      <c r="I231" s="257"/>
      <c r="J231" s="257"/>
      <c r="K231" s="379"/>
    </row>
    <row r="232" spans="1:11" s="63" customFormat="1" ht="39.75" customHeight="1" x14ac:dyDescent="0.25">
      <c r="A232" s="377"/>
      <c r="B232" s="281"/>
      <c r="C232" s="206"/>
      <c r="D232" s="27"/>
      <c r="E232" s="28"/>
      <c r="F232" s="302"/>
      <c r="G232" s="344"/>
      <c r="H232" s="222"/>
      <c r="I232" s="212"/>
      <c r="J232" s="62">
        <f>H232*I232</f>
        <v>0</v>
      </c>
      <c r="K232" s="379"/>
    </row>
    <row r="233" spans="1:11" s="63" customFormat="1" ht="12" customHeight="1" x14ac:dyDescent="0.25">
      <c r="A233" s="377"/>
      <c r="B233" s="58"/>
      <c r="C233" s="58"/>
      <c r="D233" s="58"/>
      <c r="E233" s="59"/>
      <c r="F233" s="59"/>
      <c r="G233" s="113"/>
      <c r="H233" s="60"/>
      <c r="I233" s="61"/>
      <c r="J233" s="62">
        <f>H233*I233</f>
        <v>0</v>
      </c>
      <c r="K233" s="379"/>
    </row>
    <row r="234" spans="1:11" s="63" customFormat="1" ht="12" customHeight="1" x14ac:dyDescent="0.25">
      <c r="A234" s="377"/>
      <c r="B234" s="58"/>
      <c r="C234" s="58"/>
      <c r="D234" s="58"/>
      <c r="E234" s="59"/>
      <c r="F234" s="59"/>
      <c r="G234" s="113"/>
      <c r="H234" s="60"/>
      <c r="I234" s="61"/>
      <c r="J234" s="62">
        <f>H234*I234</f>
        <v>0</v>
      </c>
      <c r="K234" s="379"/>
    </row>
    <row r="235" spans="1:11" s="57" customFormat="1" ht="15" customHeight="1" x14ac:dyDescent="0.25">
      <c r="A235" s="377"/>
      <c r="B235" s="241" t="s">
        <v>62</v>
      </c>
      <c r="C235" s="257"/>
      <c r="D235" s="257"/>
      <c r="E235" s="257"/>
      <c r="F235" s="257"/>
      <c r="G235" s="257"/>
      <c r="H235" s="257"/>
      <c r="I235" s="257"/>
      <c r="J235" s="257"/>
      <c r="K235" s="379"/>
    </row>
    <row r="236" spans="1:11" s="63" customFormat="1" ht="24" customHeight="1" x14ac:dyDescent="0.25">
      <c r="A236" s="377"/>
      <c r="B236" s="206"/>
      <c r="C236" s="207"/>
      <c r="D236" s="207"/>
      <c r="E236" s="221"/>
      <c r="F236" s="345"/>
      <c r="G236" s="346"/>
      <c r="H236" s="222"/>
      <c r="I236" s="212"/>
      <c r="J236" s="62">
        <f>H236*I236</f>
        <v>0</v>
      </c>
      <c r="K236" s="379"/>
    </row>
    <row r="237" spans="1:11" s="63" customFormat="1" ht="12" customHeight="1" x14ac:dyDescent="0.25">
      <c r="A237" s="377"/>
      <c r="B237" s="58"/>
      <c r="C237" s="58"/>
      <c r="D237" s="58"/>
      <c r="E237" s="59"/>
      <c r="F237" s="59"/>
      <c r="G237" s="113"/>
      <c r="H237" s="60"/>
      <c r="I237" s="61"/>
      <c r="J237" s="62">
        <f>H237*I237</f>
        <v>0</v>
      </c>
      <c r="K237" s="379"/>
    </row>
    <row r="238" spans="1:11" ht="12" customHeight="1" x14ac:dyDescent="0.2">
      <c r="A238" s="377"/>
      <c r="B238" s="65"/>
      <c r="C238" s="65"/>
      <c r="D238" s="65"/>
      <c r="E238" s="96"/>
      <c r="F238" s="96"/>
      <c r="G238" s="113"/>
      <c r="H238" s="97"/>
      <c r="I238" s="61"/>
      <c r="J238" s="62">
        <f>H238*I238</f>
        <v>0</v>
      </c>
      <c r="K238" s="379"/>
    </row>
    <row r="239" spans="1:11" ht="12" customHeight="1" x14ac:dyDescent="0.2">
      <c r="B239" s="259"/>
      <c r="C239" s="259"/>
      <c r="D239" s="259"/>
      <c r="E239" s="260"/>
      <c r="F239" s="260"/>
      <c r="G239" s="261"/>
      <c r="H239" s="264"/>
      <c r="I239" s="347" t="s">
        <v>199</v>
      </c>
      <c r="J239" s="262">
        <f>SUM(J218:J238)</f>
        <v>0</v>
      </c>
      <c r="K239" s="263"/>
    </row>
    <row r="240" spans="1:11" ht="12" customHeight="1" thickBot="1" x14ac:dyDescent="0.25">
      <c r="B240" s="259"/>
      <c r="C240" s="259"/>
      <c r="D240" s="259"/>
      <c r="E240" s="260"/>
      <c r="F240" s="260"/>
      <c r="G240" s="261"/>
      <c r="H240" s="265"/>
      <c r="I240" s="266"/>
      <c r="J240" s="267"/>
      <c r="K240" s="263"/>
    </row>
    <row r="241" spans="1:11" ht="12" customHeight="1" thickTop="1" thickBot="1" x14ac:dyDescent="0.3">
      <c r="B241" s="268"/>
      <c r="C241" s="268"/>
      <c r="D241" s="268"/>
      <c r="E241" s="269"/>
      <c r="F241" s="270"/>
      <c r="G241" s="271"/>
      <c r="H241" s="272"/>
      <c r="I241" s="272" t="s">
        <v>249</v>
      </c>
      <c r="J241" s="19">
        <f>SUM(J208+J239)</f>
        <v>0</v>
      </c>
      <c r="K241" s="263"/>
    </row>
    <row r="242" spans="1:11" ht="12" customHeight="1" thickTop="1" x14ac:dyDescent="0.2">
      <c r="B242" s="259"/>
      <c r="C242" s="259"/>
      <c r="D242" s="259"/>
      <c r="E242" s="260"/>
      <c r="F242" s="260"/>
      <c r="G242" s="261"/>
      <c r="H242" s="265"/>
      <c r="I242" s="266"/>
      <c r="J242" s="267"/>
      <c r="K242" s="263"/>
    </row>
    <row r="243" spans="1:11" ht="12" customHeight="1" x14ac:dyDescent="0.2">
      <c r="A243" s="229" t="s">
        <v>171</v>
      </c>
      <c r="B243" s="364" t="s">
        <v>255</v>
      </c>
      <c r="C243" s="248"/>
      <c r="D243" s="248"/>
      <c r="E243" s="249"/>
      <c r="F243" s="249"/>
      <c r="G243" s="250"/>
      <c r="H243" s="251"/>
      <c r="I243" s="252"/>
      <c r="J243" s="253"/>
      <c r="K243" s="380" t="s">
        <v>28</v>
      </c>
    </row>
    <row r="244" spans="1:11" ht="12" customHeight="1" x14ac:dyDescent="0.2">
      <c r="A244" s="35"/>
      <c r="B244" s="27"/>
      <c r="C244" s="27"/>
      <c r="D244" s="27"/>
      <c r="E244" s="209"/>
      <c r="F244" s="327"/>
      <c r="G244" s="302"/>
      <c r="H244" s="41"/>
      <c r="I244" s="30"/>
      <c r="J244" s="39">
        <f>H244*I244</f>
        <v>0</v>
      </c>
      <c r="K244" s="381"/>
    </row>
    <row r="245" spans="1:11" ht="12" customHeight="1" x14ac:dyDescent="0.2">
      <c r="A245" s="35"/>
      <c r="B245" s="27"/>
      <c r="C245" s="27"/>
      <c r="D245" s="27"/>
      <c r="E245" s="28"/>
      <c r="F245" s="282"/>
      <c r="G245" s="287"/>
      <c r="H245" s="41"/>
      <c r="I245" s="30"/>
      <c r="J245" s="39">
        <f>H245*I245</f>
        <v>0</v>
      </c>
      <c r="K245" s="381"/>
    </row>
    <row r="246" spans="1:11" ht="12" customHeight="1" thickBot="1" x14ac:dyDescent="0.25">
      <c r="A246" s="35"/>
      <c r="B246" s="148"/>
      <c r="C246" s="27"/>
      <c r="D246" s="27"/>
      <c r="E246" s="28"/>
      <c r="F246" s="28"/>
      <c r="G246" s="113"/>
      <c r="H246" s="41"/>
      <c r="I246" s="30"/>
      <c r="J246" s="39">
        <f>H246*I246</f>
        <v>0</v>
      </c>
      <c r="K246" s="381"/>
    </row>
    <row r="247" spans="1:11" ht="12" customHeight="1" thickTop="1" thickBot="1" x14ac:dyDescent="0.25">
      <c r="A247" s="35"/>
      <c r="B247" s="27"/>
      <c r="C247" s="27"/>
      <c r="D247" s="27"/>
      <c r="E247" s="28"/>
      <c r="F247" s="28"/>
      <c r="G247" s="113"/>
      <c r="H247" s="147"/>
      <c r="I247" s="347" t="s">
        <v>193</v>
      </c>
      <c r="J247" s="19">
        <f>SUM(J244:J246)</f>
        <v>0</v>
      </c>
      <c r="K247" s="279"/>
    </row>
    <row r="248" spans="1:11" ht="12" customHeight="1" thickTop="1" x14ac:dyDescent="0.2">
      <c r="A248" s="229" t="s">
        <v>170</v>
      </c>
      <c r="B248" s="254" t="s">
        <v>30</v>
      </c>
      <c r="C248" s="255"/>
      <c r="D248" s="255"/>
      <c r="E248" s="255"/>
      <c r="F248" s="255"/>
      <c r="G248" s="255"/>
      <c r="H248" s="255"/>
      <c r="I248" s="255"/>
      <c r="J248" s="255"/>
      <c r="K248" s="382" t="s">
        <v>27</v>
      </c>
    </row>
    <row r="249" spans="1:11" ht="12" customHeight="1" x14ac:dyDescent="0.2">
      <c r="A249" s="15"/>
      <c r="B249" s="206"/>
      <c r="C249" s="209"/>
      <c r="D249" s="209"/>
      <c r="E249" s="216"/>
      <c r="F249" s="302"/>
      <c r="G249" s="302"/>
      <c r="H249" s="205"/>
      <c r="I249" s="208"/>
      <c r="J249" s="39">
        <f>H249*I249</f>
        <v>0</v>
      </c>
      <c r="K249" s="383"/>
    </row>
    <row r="250" spans="1:11" ht="12" customHeight="1" x14ac:dyDescent="0.2">
      <c r="A250" s="15"/>
      <c r="B250" s="217"/>
      <c r="C250" s="217"/>
      <c r="D250" s="209"/>
      <c r="E250" s="209"/>
      <c r="F250" s="204"/>
      <c r="G250" s="204"/>
      <c r="H250" s="205"/>
      <c r="I250" s="208"/>
      <c r="J250" s="39">
        <f>H250*I250</f>
        <v>0</v>
      </c>
      <c r="K250" s="383"/>
    </row>
    <row r="251" spans="1:11" ht="12" customHeight="1" thickBot="1" x14ac:dyDescent="0.25">
      <c r="A251" s="35"/>
      <c r="B251" s="150"/>
      <c r="C251" s="27"/>
      <c r="D251" s="27"/>
      <c r="E251" s="28"/>
      <c r="F251" s="28"/>
      <c r="G251" s="149"/>
      <c r="H251" s="41"/>
      <c r="I251" s="30"/>
      <c r="J251" s="109">
        <f>H251*I251</f>
        <v>0</v>
      </c>
      <c r="K251" s="383"/>
    </row>
    <row r="252" spans="1:11" ht="12" customHeight="1" thickTop="1" thickBot="1" x14ac:dyDescent="0.25">
      <c r="A252" s="35"/>
      <c r="B252" s="274"/>
      <c r="C252" s="274"/>
      <c r="D252" s="274"/>
      <c r="E252" s="275"/>
      <c r="F252" s="275"/>
      <c r="G252" s="276"/>
      <c r="H252" s="147"/>
      <c r="I252" s="347" t="s">
        <v>194</v>
      </c>
      <c r="J252" s="292">
        <f>SUM(J249:J251)</f>
        <v>0</v>
      </c>
      <c r="K252" s="277"/>
    </row>
    <row r="253" spans="1:11" s="35" customFormat="1" ht="15" customHeight="1" thickTop="1" x14ac:dyDescent="0.2">
      <c r="A253" s="229" t="s">
        <v>169</v>
      </c>
      <c r="B253" s="247" t="s">
        <v>25</v>
      </c>
      <c r="C253" s="248"/>
      <c r="D253" s="248"/>
      <c r="E253" s="249"/>
      <c r="F253" s="249"/>
      <c r="G253" s="250"/>
      <c r="H253" s="251"/>
      <c r="I253" s="252"/>
      <c r="J253" s="253"/>
      <c r="K253" s="380" t="s">
        <v>26</v>
      </c>
    </row>
    <row r="254" spans="1:11" s="35" customFormat="1" ht="25.5" customHeight="1" x14ac:dyDescent="0.25">
      <c r="B254" s="206"/>
      <c r="C254" s="206"/>
      <c r="D254" s="206"/>
      <c r="E254" s="207"/>
      <c r="F254" s="327"/>
      <c r="G254" s="327"/>
      <c r="H254" s="218"/>
      <c r="I254" s="212"/>
      <c r="J254" s="39">
        <f>H254*I254</f>
        <v>0</v>
      </c>
      <c r="K254" s="381"/>
    </row>
    <row r="255" spans="1:11" s="35" customFormat="1" ht="12" customHeight="1" x14ac:dyDescent="0.25">
      <c r="B255" s="27"/>
      <c r="C255" s="27"/>
      <c r="D255" s="27"/>
      <c r="E255" s="28"/>
      <c r="F255" s="28"/>
      <c r="G255" s="113"/>
      <c r="H255" s="41"/>
      <c r="I255" s="30"/>
      <c r="J255" s="39">
        <f>H255*I255</f>
        <v>0</v>
      </c>
      <c r="K255" s="381"/>
    </row>
    <row r="256" spans="1:11" s="35" customFormat="1" ht="12" customHeight="1" thickBot="1" x14ac:dyDescent="0.3">
      <c r="B256" s="27"/>
      <c r="C256" s="27"/>
      <c r="D256" s="27"/>
      <c r="E256" s="28"/>
      <c r="F256" s="28"/>
      <c r="G256" s="113"/>
      <c r="H256" s="41"/>
      <c r="I256" s="30"/>
      <c r="J256" s="109">
        <f>H256*I256</f>
        <v>0</v>
      </c>
      <c r="K256" s="381"/>
    </row>
    <row r="257" spans="1:18" s="35" customFormat="1" ht="12" customHeight="1" thickTop="1" thickBot="1" x14ac:dyDescent="0.3">
      <c r="A257" s="273"/>
      <c r="B257" s="231"/>
      <c r="C257" s="231"/>
      <c r="D257" s="231"/>
      <c r="E257" s="232"/>
      <c r="F257" s="232"/>
      <c r="G257" s="233"/>
      <c r="H257" s="147"/>
      <c r="I257" s="347" t="s">
        <v>195</v>
      </c>
      <c r="J257" s="293">
        <f>SUM(J254:J256)</f>
        <v>0</v>
      </c>
      <c r="K257" s="258"/>
    </row>
    <row r="258" spans="1:18" s="15" customFormat="1" ht="15" customHeight="1" thickTop="1" x14ac:dyDescent="0.25">
      <c r="A258" s="229" t="s">
        <v>172</v>
      </c>
      <c r="B258" s="280" t="s">
        <v>252</v>
      </c>
      <c r="C258" s="235"/>
      <c r="D258" s="235"/>
      <c r="E258" s="236"/>
      <c r="F258" s="236"/>
      <c r="G258" s="235"/>
      <c r="H258" s="237"/>
      <c r="I258" s="240"/>
      <c r="J258" s="238"/>
      <c r="K258" s="381" t="s">
        <v>223</v>
      </c>
      <c r="L258" s="258"/>
    </row>
    <row r="259" spans="1:18" s="35" customFormat="1" ht="25.5" customHeight="1" x14ac:dyDescent="0.25">
      <c r="B259" s="281"/>
      <c r="C259" s="281"/>
      <c r="D259" s="281"/>
      <c r="E259" s="282"/>
      <c r="F259" s="348"/>
      <c r="G259" s="344"/>
      <c r="H259" s="283"/>
      <c r="I259" s="284"/>
      <c r="J259" s="62">
        <f>H259*I259</f>
        <v>0</v>
      </c>
      <c r="K259" s="381"/>
      <c r="L259" s="258"/>
    </row>
    <row r="260" spans="1:18" s="35" customFormat="1" ht="12" customHeight="1" x14ac:dyDescent="0.25">
      <c r="B260" s="285"/>
      <c r="C260" s="285"/>
      <c r="D260" s="285"/>
      <c r="E260" s="286"/>
      <c r="F260" s="286"/>
      <c r="G260" s="287"/>
      <c r="H260" s="288"/>
      <c r="I260" s="289"/>
      <c r="J260" s="62">
        <f>H260*I260</f>
        <v>0</v>
      </c>
      <c r="K260" s="381"/>
      <c r="L260" s="258"/>
    </row>
    <row r="261" spans="1:18" s="35" customFormat="1" ht="12" customHeight="1" thickBot="1" x14ac:dyDescent="0.3">
      <c r="B261" s="285"/>
      <c r="C261" s="285"/>
      <c r="D261" s="285"/>
      <c r="E261" s="286"/>
      <c r="F261" s="286"/>
      <c r="G261" s="287"/>
      <c r="H261" s="288"/>
      <c r="I261" s="289"/>
      <c r="J261" s="295">
        <f>H261*I261</f>
        <v>0</v>
      </c>
      <c r="K261" s="381"/>
      <c r="L261" s="258"/>
    </row>
    <row r="262" spans="1:18" s="35" customFormat="1" ht="12" customHeight="1" thickTop="1" thickBot="1" x14ac:dyDescent="0.3">
      <c r="B262" s="274"/>
      <c r="C262" s="274"/>
      <c r="D262" s="274"/>
      <c r="E262" s="275"/>
      <c r="F262" s="275"/>
      <c r="G262" s="276"/>
      <c r="H262" s="147"/>
      <c r="I262" s="347" t="s">
        <v>196</v>
      </c>
      <c r="J262" s="294">
        <f>SUM(J259:J261)</f>
        <v>0</v>
      </c>
      <c r="K262" s="277"/>
    </row>
    <row r="263" spans="1:18" s="35" customFormat="1" ht="12" customHeight="1" thickTop="1" x14ac:dyDescent="0.25"/>
    <row r="264" spans="1:18" s="10" customFormat="1" ht="15.75" customHeight="1" x14ac:dyDescent="0.2">
      <c r="B264" s="386" t="s">
        <v>64</v>
      </c>
      <c r="C264" s="386"/>
      <c r="D264" s="386"/>
      <c r="E264" s="386"/>
      <c r="F264" s="386"/>
      <c r="G264" s="386"/>
      <c r="H264" s="386"/>
      <c r="I264" s="386"/>
      <c r="J264" s="386"/>
      <c r="K264" s="176"/>
      <c r="L264" s="11"/>
      <c r="M264" s="1"/>
      <c r="N264" s="1"/>
      <c r="O264" s="1"/>
      <c r="P264" s="1"/>
    </row>
    <row r="265" spans="1:18" ht="15" customHeight="1" x14ac:dyDescent="0.2">
      <c r="A265" s="296"/>
      <c r="B265" s="386"/>
      <c r="C265" s="386"/>
      <c r="D265" s="386"/>
      <c r="E265" s="386"/>
      <c r="F265" s="386"/>
      <c r="G265" s="386"/>
      <c r="H265" s="386"/>
      <c r="I265" s="386"/>
      <c r="J265" s="386"/>
      <c r="K265" s="176"/>
    </row>
    <row r="266" spans="1:18" ht="12" customHeight="1" x14ac:dyDescent="0.25">
      <c r="B266" s="51"/>
      <c r="C266" s="51"/>
      <c r="D266" s="50"/>
      <c r="E266" s="118"/>
      <c r="F266" s="129" t="s">
        <v>4</v>
      </c>
    </row>
    <row r="267" spans="1:18" ht="17.25" customHeight="1" x14ac:dyDescent="0.3">
      <c r="B267" s="114" t="s">
        <v>1</v>
      </c>
      <c r="C267" s="117" t="str">
        <f>IF(ISBLANK('Produit 2'!$D$5),"",'Produit 2'!$D$5)</f>
        <v>Playtime Calculus</v>
      </c>
      <c r="D267" s="117"/>
      <c r="E267" s="118"/>
      <c r="F267" s="176" t="s">
        <v>219</v>
      </c>
      <c r="G267" s="176"/>
      <c r="H267" s="176"/>
      <c r="I267" s="176"/>
      <c r="J267" s="176"/>
      <c r="L267" s="176"/>
      <c r="M267" s="176"/>
      <c r="N267" s="176"/>
      <c r="O267" s="176"/>
      <c r="P267" s="176"/>
    </row>
    <row r="268" spans="1:18" ht="17.25" customHeight="1" x14ac:dyDescent="0.2">
      <c r="B268" s="114"/>
      <c r="C268" s="114"/>
      <c r="D268" s="114"/>
      <c r="E268" s="118"/>
      <c r="F268" s="176" t="s">
        <v>68</v>
      </c>
      <c r="G268" s="176"/>
      <c r="H268" s="176"/>
      <c r="I268" s="176"/>
      <c r="J268" s="176"/>
      <c r="L268" s="176"/>
      <c r="M268" s="176"/>
      <c r="N268" s="176"/>
      <c r="O268" s="176"/>
      <c r="P268" s="176"/>
    </row>
    <row r="269" spans="1:18" ht="17.25" customHeight="1" x14ac:dyDescent="0.2">
      <c r="B269" s="51"/>
      <c r="C269" s="51"/>
      <c r="D269" s="50"/>
      <c r="E269" s="50"/>
      <c r="F269" s="132" t="s">
        <v>55</v>
      </c>
    </row>
    <row r="270" spans="1:18" ht="16.5" customHeight="1" x14ac:dyDescent="0.2">
      <c r="B270" s="137" t="s">
        <v>16</v>
      </c>
      <c r="D270" s="50"/>
      <c r="E270" s="50"/>
      <c r="H270" s="301" t="s">
        <v>5</v>
      </c>
      <c r="I270" s="301"/>
      <c r="J270" s="301"/>
      <c r="K270" s="301"/>
      <c r="L270" s="301"/>
      <c r="M270" s="301"/>
      <c r="N270" s="301"/>
      <c r="O270" s="301"/>
      <c r="P270" s="301"/>
      <c r="Q270" s="301"/>
      <c r="R270" s="301"/>
    </row>
    <row r="271" spans="1:18" ht="7.5" customHeight="1" x14ac:dyDescent="0.2">
      <c r="B271" s="51"/>
      <c r="C271" s="51"/>
      <c r="D271" s="50"/>
      <c r="E271" s="50"/>
      <c r="H271" s="301"/>
      <c r="I271" s="301"/>
      <c r="J271" s="301"/>
      <c r="K271" s="301"/>
      <c r="L271" s="301"/>
      <c r="M271" s="301"/>
      <c r="N271" s="301"/>
      <c r="O271" s="301"/>
      <c r="P271" s="301"/>
      <c r="Q271" s="301"/>
      <c r="R271" s="301"/>
    </row>
    <row r="272" spans="1:18" s="5" customFormat="1" ht="15.75" customHeight="1" x14ac:dyDescent="0.25">
      <c r="B272" s="387" t="s">
        <v>52</v>
      </c>
      <c r="C272" s="387"/>
      <c r="D272" s="387"/>
      <c r="E272" s="387"/>
      <c r="F272" s="387"/>
      <c r="G272" s="170"/>
      <c r="H272" s="376" t="s">
        <v>51</v>
      </c>
      <c r="I272" s="376"/>
      <c r="J272" s="376"/>
      <c r="K272" s="376"/>
      <c r="L272" s="376"/>
      <c r="M272" s="376" t="s">
        <v>54</v>
      </c>
      <c r="N272" s="376"/>
      <c r="O272" s="376"/>
      <c r="P272" s="376"/>
      <c r="Q272" s="376"/>
      <c r="R272" s="376"/>
    </row>
    <row r="273" spans="2:18" s="3" customFormat="1" ht="79.5" customHeight="1" x14ac:dyDescent="0.2">
      <c r="B273" s="319" t="s">
        <v>67</v>
      </c>
      <c r="C273" s="142" t="s">
        <v>17</v>
      </c>
      <c r="D273" s="142" t="s">
        <v>222</v>
      </c>
      <c r="E273" s="142" t="s">
        <v>18</v>
      </c>
      <c r="F273" s="142" t="s">
        <v>11</v>
      </c>
      <c r="G273" s="142" t="s">
        <v>12</v>
      </c>
      <c r="H273" s="144" t="s">
        <v>48</v>
      </c>
      <c r="I273" s="144" t="s">
        <v>49</v>
      </c>
      <c r="J273" s="102" t="s">
        <v>50</v>
      </c>
      <c r="K273" s="352" t="s">
        <v>220</v>
      </c>
      <c r="L273" s="102" t="s">
        <v>51</v>
      </c>
      <c r="M273" s="145" t="s">
        <v>186</v>
      </c>
      <c r="N273" s="168" t="s">
        <v>187</v>
      </c>
      <c r="O273" s="168" t="s">
        <v>188</v>
      </c>
      <c r="P273" s="187" t="s">
        <v>189</v>
      </c>
      <c r="Q273" s="188" t="s">
        <v>177</v>
      </c>
      <c r="R273" s="169" t="s">
        <v>190</v>
      </c>
    </row>
    <row r="274" spans="2:18" s="15" customFormat="1" ht="15" customHeight="1" x14ac:dyDescent="0.25">
      <c r="B274" s="167" t="s">
        <v>45</v>
      </c>
      <c r="C274" s="85"/>
      <c r="D274" s="85"/>
      <c r="E274" s="85"/>
      <c r="F274" s="86"/>
      <c r="G274" s="86"/>
      <c r="H274" s="85"/>
      <c r="I274" s="87"/>
      <c r="J274" s="87"/>
      <c r="K274" s="88"/>
      <c r="L274" s="87"/>
      <c r="M274" s="89"/>
      <c r="N274" s="89"/>
      <c r="O274" s="89"/>
      <c r="P274" s="90"/>
      <c r="Q274" s="90"/>
      <c r="R274" s="91"/>
    </row>
    <row r="275" spans="2:18" s="35" customFormat="1" x14ac:dyDescent="0.25">
      <c r="B275" s="27" t="s">
        <v>276</v>
      </c>
      <c r="C275" s="27" t="s">
        <v>277</v>
      </c>
      <c r="D275" s="281" t="s">
        <v>308</v>
      </c>
      <c r="E275" s="281" t="s">
        <v>309</v>
      </c>
      <c r="F275" s="28" t="s">
        <v>282</v>
      </c>
      <c r="G275" s="28" t="s">
        <v>283</v>
      </c>
      <c r="H275" s="349">
        <v>173380</v>
      </c>
      <c r="I275" s="30">
        <v>0.35</v>
      </c>
      <c r="J275" s="45">
        <f>IF($E$9="yes","n/a", H275*I275)</f>
        <v>60682.999999999993</v>
      </c>
      <c r="K275" s="31">
        <v>1</v>
      </c>
      <c r="L275" s="45">
        <f t="shared" ref="L275:L288" si="18">IF(J275="n/a", "n/a", J275*K275)</f>
        <v>60682.999999999993</v>
      </c>
      <c r="M275" s="33"/>
      <c r="N275" s="33"/>
      <c r="O275" s="33"/>
      <c r="P275" s="211"/>
      <c r="Q275" s="33">
        <v>60683</v>
      </c>
      <c r="R275" s="34"/>
    </row>
    <row r="276" spans="2:18" s="35" customFormat="1" x14ac:dyDescent="0.25">
      <c r="B276" s="27" t="s">
        <v>267</v>
      </c>
      <c r="C276" s="27" t="s">
        <v>277</v>
      </c>
      <c r="D276" s="281" t="s">
        <v>299</v>
      </c>
      <c r="E276" s="281" t="s">
        <v>310</v>
      </c>
      <c r="F276" s="28" t="s">
        <v>282</v>
      </c>
      <c r="G276" s="28" t="s">
        <v>283</v>
      </c>
      <c r="H276" s="349">
        <v>175000</v>
      </c>
      <c r="I276" s="30">
        <v>0.25</v>
      </c>
      <c r="J276" s="45">
        <f t="shared" ref="J276:J283" si="19">IF($E$9="yes","n/a", H276*I276)</f>
        <v>43750</v>
      </c>
      <c r="K276" s="31">
        <v>1</v>
      </c>
      <c r="L276" s="45">
        <f t="shared" si="18"/>
        <v>43750</v>
      </c>
      <c r="M276" s="33"/>
      <c r="N276" s="214" t="s">
        <v>209</v>
      </c>
      <c r="O276" s="33"/>
      <c r="P276" s="349"/>
      <c r="Q276" s="33">
        <v>43750</v>
      </c>
      <c r="R276" s="34"/>
    </row>
    <row r="277" spans="2:18" s="35" customFormat="1" x14ac:dyDescent="0.25">
      <c r="B277" s="27" t="s">
        <v>274</v>
      </c>
      <c r="C277" s="281" t="s">
        <v>275</v>
      </c>
      <c r="D277" s="281" t="s">
        <v>317</v>
      </c>
      <c r="E277" s="281" t="s">
        <v>311</v>
      </c>
      <c r="F277" s="282" t="s">
        <v>293</v>
      </c>
      <c r="G277" s="282" t="s">
        <v>293</v>
      </c>
      <c r="H277" s="44">
        <v>1200</v>
      </c>
      <c r="I277" s="30">
        <v>1</v>
      </c>
      <c r="J277" s="45">
        <f t="shared" si="19"/>
        <v>1200</v>
      </c>
      <c r="K277" s="31">
        <v>1</v>
      </c>
      <c r="L277" s="45">
        <f t="shared" si="18"/>
        <v>1200</v>
      </c>
      <c r="M277" s="33"/>
      <c r="N277" s="33"/>
      <c r="O277" s="33"/>
      <c r="P277" s="33"/>
      <c r="Q277" s="33">
        <v>1200</v>
      </c>
      <c r="R277" s="34"/>
    </row>
    <row r="278" spans="2:18" s="35" customFormat="1" x14ac:dyDescent="0.25">
      <c r="B278" s="27" t="s">
        <v>278</v>
      </c>
      <c r="C278" s="27" t="s">
        <v>279</v>
      </c>
      <c r="D278" s="281" t="s">
        <v>316</v>
      </c>
      <c r="E278" s="281" t="s">
        <v>312</v>
      </c>
      <c r="F278" s="28" t="s">
        <v>293</v>
      </c>
      <c r="G278" s="28" t="s">
        <v>294</v>
      </c>
      <c r="H278" s="44">
        <v>7338</v>
      </c>
      <c r="I278" s="30">
        <v>1</v>
      </c>
      <c r="J278" s="45">
        <f t="shared" si="19"/>
        <v>7338</v>
      </c>
      <c r="K278" s="31">
        <v>1</v>
      </c>
      <c r="L278" s="45">
        <f t="shared" si="18"/>
        <v>7338</v>
      </c>
      <c r="M278" s="33"/>
      <c r="N278" s="33"/>
      <c r="O278" s="33"/>
      <c r="P278" s="33"/>
      <c r="Q278" s="33">
        <v>7338</v>
      </c>
      <c r="R278" s="34"/>
    </row>
    <row r="279" spans="2:18" s="35" customFormat="1" x14ac:dyDescent="0.25">
      <c r="B279" s="27"/>
      <c r="C279" s="27"/>
      <c r="D279" s="372"/>
      <c r="E279" s="281"/>
      <c r="F279" s="28"/>
      <c r="G279" s="28"/>
      <c r="H279" s="44"/>
      <c r="I279" s="30"/>
      <c r="J279" s="45">
        <f t="shared" si="19"/>
        <v>0</v>
      </c>
      <c r="K279" s="31">
        <v>1</v>
      </c>
      <c r="L279" s="45">
        <f t="shared" si="18"/>
        <v>0</v>
      </c>
      <c r="M279" s="33"/>
      <c r="N279" s="33"/>
      <c r="O279" s="33"/>
      <c r="P279" s="33"/>
      <c r="Q279" s="33"/>
      <c r="R279" s="34"/>
    </row>
    <row r="280" spans="2:18" s="35" customFormat="1" x14ac:dyDescent="0.25">
      <c r="B280" s="27"/>
      <c r="C280" s="27"/>
      <c r="D280" s="281"/>
      <c r="E280" s="281"/>
      <c r="F280" s="28"/>
      <c r="G280" s="28"/>
      <c r="H280" s="44"/>
      <c r="I280" s="30"/>
      <c r="J280" s="45">
        <f t="shared" si="19"/>
        <v>0</v>
      </c>
      <c r="K280" s="31">
        <v>1</v>
      </c>
      <c r="L280" s="45">
        <f t="shared" si="18"/>
        <v>0</v>
      </c>
      <c r="M280" s="33"/>
      <c r="N280" s="33"/>
      <c r="O280" s="33"/>
      <c r="P280" s="33"/>
      <c r="Q280" s="33"/>
      <c r="R280" s="34"/>
    </row>
    <row r="281" spans="2:18" s="35" customFormat="1" x14ac:dyDescent="0.25">
      <c r="B281" s="27"/>
      <c r="C281" s="27"/>
      <c r="D281" s="281"/>
      <c r="E281" s="281"/>
      <c r="F281" s="28"/>
      <c r="G281" s="28"/>
      <c r="H281" s="44"/>
      <c r="I281" s="30"/>
      <c r="J281" s="45">
        <f t="shared" si="19"/>
        <v>0</v>
      </c>
      <c r="K281" s="31">
        <v>1</v>
      </c>
      <c r="L281" s="45">
        <f t="shared" si="18"/>
        <v>0</v>
      </c>
      <c r="M281" s="33"/>
      <c r="N281" s="33"/>
      <c r="O281" s="33"/>
      <c r="P281" s="33"/>
      <c r="Q281" s="33"/>
      <c r="R281" s="34"/>
    </row>
    <row r="282" spans="2:18" s="35" customFormat="1" x14ac:dyDescent="0.25">
      <c r="B282" s="27"/>
      <c r="C282" s="27"/>
      <c r="D282" s="281"/>
      <c r="E282" s="281"/>
      <c r="F282" s="28"/>
      <c r="G282" s="28"/>
      <c r="H282" s="44"/>
      <c r="I282" s="30"/>
      <c r="J282" s="45">
        <f t="shared" si="19"/>
        <v>0</v>
      </c>
      <c r="K282" s="31">
        <v>1</v>
      </c>
      <c r="L282" s="45">
        <f t="shared" si="18"/>
        <v>0</v>
      </c>
      <c r="M282" s="33"/>
      <c r="N282" s="33"/>
      <c r="O282" s="33"/>
      <c r="P282" s="33"/>
      <c r="Q282" s="33"/>
      <c r="R282" s="34"/>
    </row>
    <row r="283" spans="2:18" s="35" customFormat="1" x14ac:dyDescent="0.25">
      <c r="B283" s="27"/>
      <c r="C283" s="27"/>
      <c r="D283" s="281"/>
      <c r="E283" s="281"/>
      <c r="F283" s="28"/>
      <c r="G283" s="28"/>
      <c r="H283" s="44"/>
      <c r="I283" s="30"/>
      <c r="J283" s="45">
        <f t="shared" si="19"/>
        <v>0</v>
      </c>
      <c r="K283" s="31">
        <v>1</v>
      </c>
      <c r="L283" s="45">
        <f t="shared" si="18"/>
        <v>0</v>
      </c>
      <c r="M283" s="33"/>
      <c r="N283" s="33"/>
      <c r="O283" s="33"/>
      <c r="P283" s="33"/>
      <c r="Q283" s="33"/>
      <c r="R283" s="34"/>
    </row>
    <row r="284" spans="2:18" s="35" customFormat="1" x14ac:dyDescent="0.25">
      <c r="B284" s="27"/>
      <c r="C284" s="27"/>
      <c r="D284" s="281"/>
      <c r="E284" s="281"/>
      <c r="F284" s="28"/>
      <c r="G284" s="28"/>
      <c r="H284" s="44"/>
      <c r="I284" s="30"/>
      <c r="J284" s="45">
        <f t="shared" ref="J284:J320" si="20">IF($E$9="yes","n/a", H284*I284)</f>
        <v>0</v>
      </c>
      <c r="K284" s="31">
        <v>1</v>
      </c>
      <c r="L284" s="45">
        <f t="shared" si="18"/>
        <v>0</v>
      </c>
      <c r="M284" s="33"/>
      <c r="N284" s="33"/>
      <c r="O284" s="33"/>
      <c r="P284" s="33"/>
      <c r="Q284" s="33"/>
      <c r="R284" s="34"/>
    </row>
    <row r="285" spans="2:18" s="35" customFormat="1" x14ac:dyDescent="0.25">
      <c r="B285" s="27"/>
      <c r="C285" s="27"/>
      <c r="D285" s="281"/>
      <c r="E285" s="281"/>
      <c r="F285" s="28"/>
      <c r="G285" s="28"/>
      <c r="H285" s="44"/>
      <c r="I285" s="30"/>
      <c r="J285" s="45">
        <f t="shared" si="20"/>
        <v>0</v>
      </c>
      <c r="K285" s="31">
        <v>1</v>
      </c>
      <c r="L285" s="45">
        <f t="shared" si="18"/>
        <v>0</v>
      </c>
      <c r="M285" s="33"/>
      <c r="N285" s="33"/>
      <c r="O285" s="33"/>
      <c r="P285" s="33"/>
      <c r="Q285" s="33"/>
      <c r="R285" s="34"/>
    </row>
    <row r="286" spans="2:18" s="35" customFormat="1" x14ac:dyDescent="0.25">
      <c r="B286" s="27"/>
      <c r="C286" s="27"/>
      <c r="D286" s="281"/>
      <c r="E286" s="281"/>
      <c r="F286" s="28"/>
      <c r="G286" s="28"/>
      <c r="H286" s="44"/>
      <c r="I286" s="30"/>
      <c r="J286" s="45">
        <f t="shared" si="20"/>
        <v>0</v>
      </c>
      <c r="K286" s="31">
        <v>1</v>
      </c>
      <c r="L286" s="45">
        <f t="shared" si="18"/>
        <v>0</v>
      </c>
      <c r="M286" s="33"/>
      <c r="N286" s="33"/>
      <c r="O286" s="33"/>
      <c r="P286" s="33"/>
      <c r="Q286" s="33"/>
      <c r="R286" s="34"/>
    </row>
    <row r="287" spans="2:18" s="35" customFormat="1" x14ac:dyDescent="0.25">
      <c r="B287" s="27"/>
      <c r="C287" s="27"/>
      <c r="D287" s="281"/>
      <c r="E287" s="281"/>
      <c r="F287" s="28"/>
      <c r="G287" s="28"/>
      <c r="H287" s="44"/>
      <c r="I287" s="30"/>
      <c r="J287" s="45">
        <f t="shared" si="20"/>
        <v>0</v>
      </c>
      <c r="K287" s="31">
        <v>1</v>
      </c>
      <c r="L287" s="45">
        <f t="shared" si="18"/>
        <v>0</v>
      </c>
      <c r="M287" s="33"/>
      <c r="N287" s="33"/>
      <c r="O287" s="33"/>
      <c r="P287" s="33"/>
      <c r="Q287" s="33"/>
      <c r="R287" s="34"/>
    </row>
    <row r="288" spans="2:18" s="35" customFormat="1" x14ac:dyDescent="0.25">
      <c r="B288" s="27"/>
      <c r="C288" s="27"/>
      <c r="D288" s="281"/>
      <c r="E288" s="281"/>
      <c r="F288" s="28"/>
      <c r="G288" s="28"/>
      <c r="H288" s="44"/>
      <c r="I288" s="30"/>
      <c r="J288" s="45">
        <f t="shared" si="20"/>
        <v>0</v>
      </c>
      <c r="K288" s="31">
        <v>1</v>
      </c>
      <c r="L288" s="45">
        <f t="shared" si="18"/>
        <v>0</v>
      </c>
      <c r="M288" s="33"/>
      <c r="N288" s="33"/>
      <c r="O288" s="33"/>
      <c r="P288" s="33"/>
      <c r="Q288" s="33"/>
      <c r="R288" s="34"/>
    </row>
    <row r="289" spans="2:18" s="15" customFormat="1" ht="15" customHeight="1" x14ac:dyDescent="0.25">
      <c r="B289" s="167" t="s">
        <v>46</v>
      </c>
      <c r="C289" s="85"/>
      <c r="D289" s="265"/>
      <c r="E289" s="265"/>
      <c r="F289" s="86"/>
      <c r="G289" s="86"/>
      <c r="H289" s="85"/>
      <c r="I289" s="87"/>
      <c r="J289" s="87"/>
      <c r="K289" s="88"/>
      <c r="L289" s="87"/>
      <c r="M289" s="89"/>
      <c r="N289" s="89"/>
      <c r="O289" s="89"/>
      <c r="P289" s="90"/>
      <c r="Q289" s="90"/>
      <c r="R289" s="91"/>
    </row>
    <row r="290" spans="2:18" s="35" customFormat="1" ht="12" customHeight="1" x14ac:dyDescent="0.25">
      <c r="B290" s="209"/>
      <c r="C290" s="27" t="s">
        <v>280</v>
      </c>
      <c r="D290" s="305"/>
      <c r="E290" s="281" t="s">
        <v>313</v>
      </c>
      <c r="F290" s="28" t="s">
        <v>295</v>
      </c>
      <c r="G290" s="28" t="s">
        <v>283</v>
      </c>
      <c r="H290" s="44">
        <v>12300</v>
      </c>
      <c r="I290" s="30">
        <v>1</v>
      </c>
      <c r="J290" s="45">
        <f>IF($E$9="yes","n/a", H290*I290)</f>
        <v>12300</v>
      </c>
      <c r="K290" s="31">
        <v>1</v>
      </c>
      <c r="L290" s="45">
        <f t="shared" ref="L290:L308" si="21">IF(J290="n/a", "n/a", J290*K290)</f>
        <v>12300</v>
      </c>
      <c r="M290" s="33"/>
      <c r="N290" s="33"/>
      <c r="O290" s="33"/>
      <c r="Q290" s="33">
        <v>12300</v>
      </c>
      <c r="R290" s="34"/>
    </row>
    <row r="291" spans="2:18" s="35" customFormat="1" ht="12" customHeight="1" x14ac:dyDescent="0.2">
      <c r="B291" s="209"/>
      <c r="C291" s="27" t="s">
        <v>281</v>
      </c>
      <c r="D291" s="373"/>
      <c r="E291" s="281" t="s">
        <v>314</v>
      </c>
      <c r="F291" s="28" t="s">
        <v>293</v>
      </c>
      <c r="G291" s="28" t="s">
        <v>283</v>
      </c>
      <c r="H291" s="44">
        <v>8800</v>
      </c>
      <c r="I291" s="30">
        <v>1</v>
      </c>
      <c r="J291" s="45">
        <f t="shared" ref="J291" si="22">IF($E$9="yes","n/a", H291*I291)</f>
        <v>8800</v>
      </c>
      <c r="K291" s="31">
        <v>1</v>
      </c>
      <c r="L291" s="45">
        <f t="shared" si="21"/>
        <v>8800</v>
      </c>
      <c r="M291" s="33"/>
      <c r="N291" s="33"/>
      <c r="O291" s="33"/>
      <c r="Q291" s="33">
        <v>8800</v>
      </c>
      <c r="R291" s="34"/>
    </row>
    <row r="292" spans="2:18" s="35" customFormat="1" ht="24" customHeight="1" x14ac:dyDescent="0.25">
      <c r="B292" s="350"/>
      <c r="C292" s="217"/>
      <c r="D292" s="216"/>
      <c r="E292" s="209"/>
      <c r="F292" s="302"/>
      <c r="G292" s="302"/>
      <c r="H292" s="210"/>
      <c r="I292" s="208"/>
      <c r="J292" s="45">
        <f t="shared" si="20"/>
        <v>0</v>
      </c>
      <c r="K292" s="31">
        <v>1</v>
      </c>
      <c r="L292" s="45">
        <f t="shared" si="21"/>
        <v>0</v>
      </c>
      <c r="M292" s="33"/>
      <c r="N292" s="33"/>
      <c r="O292" s="33"/>
      <c r="Q292" s="210"/>
      <c r="R292" s="34"/>
    </row>
    <row r="293" spans="2:18" s="35" customFormat="1" ht="24" customHeight="1" x14ac:dyDescent="0.2">
      <c r="B293" s="350"/>
      <c r="C293" s="209"/>
      <c r="D293" s="358"/>
      <c r="E293" s="209"/>
      <c r="F293" s="302"/>
      <c r="G293" s="302"/>
      <c r="H293" s="210"/>
      <c r="I293" s="208"/>
      <c r="J293" s="45">
        <f t="shared" si="20"/>
        <v>0</v>
      </c>
      <c r="K293" s="31">
        <v>1</v>
      </c>
      <c r="L293" s="45">
        <f t="shared" si="21"/>
        <v>0</v>
      </c>
      <c r="M293" s="33"/>
      <c r="N293" s="33"/>
      <c r="O293" s="33"/>
      <c r="Q293" s="210"/>
      <c r="R293" s="34"/>
    </row>
    <row r="294" spans="2:18" s="35" customFormat="1" ht="12" customHeight="1" x14ac:dyDescent="0.25">
      <c r="B294" s="27"/>
      <c r="C294" s="27"/>
      <c r="D294" s="27"/>
      <c r="E294" s="27"/>
      <c r="F294" s="28"/>
      <c r="G294" s="28"/>
      <c r="H294" s="44"/>
      <c r="I294" s="30"/>
      <c r="J294" s="45">
        <f t="shared" si="20"/>
        <v>0</v>
      </c>
      <c r="K294" s="31">
        <v>1</v>
      </c>
      <c r="L294" s="45">
        <f t="shared" si="21"/>
        <v>0</v>
      </c>
      <c r="M294" s="33"/>
      <c r="N294" s="33"/>
      <c r="O294" s="33"/>
      <c r="P294" s="33"/>
      <c r="Q294" s="33"/>
      <c r="R294" s="34"/>
    </row>
    <row r="295" spans="2:18" s="35" customFormat="1" ht="12" customHeight="1" x14ac:dyDescent="0.25">
      <c r="B295" s="27"/>
      <c r="C295" s="27"/>
      <c r="D295" s="27"/>
      <c r="E295" s="27"/>
      <c r="F295" s="28"/>
      <c r="G295" s="28"/>
      <c r="H295" s="44"/>
      <c r="I295" s="30"/>
      <c r="J295" s="45">
        <f t="shared" si="20"/>
        <v>0</v>
      </c>
      <c r="K295" s="31">
        <v>1</v>
      </c>
      <c r="L295" s="45">
        <f t="shared" si="21"/>
        <v>0</v>
      </c>
      <c r="M295" s="33"/>
      <c r="N295" s="33"/>
      <c r="O295" s="33"/>
      <c r="P295" s="33"/>
      <c r="Q295" s="33"/>
      <c r="R295" s="34"/>
    </row>
    <row r="296" spans="2:18" s="35" customFormat="1" ht="12" customHeight="1" x14ac:dyDescent="0.25">
      <c r="B296" s="27"/>
      <c r="C296" s="27"/>
      <c r="D296" s="27"/>
      <c r="F296" s="28"/>
      <c r="G296" s="28"/>
      <c r="H296" s="44"/>
      <c r="I296" s="30"/>
      <c r="J296" s="45">
        <f t="shared" si="20"/>
        <v>0</v>
      </c>
      <c r="K296" s="31">
        <v>1</v>
      </c>
      <c r="L296" s="45">
        <f t="shared" si="21"/>
        <v>0</v>
      </c>
      <c r="M296" s="33"/>
      <c r="N296" s="33"/>
      <c r="O296" s="33"/>
      <c r="P296" s="33"/>
      <c r="Q296" s="33"/>
      <c r="R296" s="34"/>
    </row>
    <row r="297" spans="2:18" s="35" customFormat="1" ht="12" customHeight="1" x14ac:dyDescent="0.25">
      <c r="B297" s="27"/>
      <c r="C297" s="27"/>
      <c r="D297" s="27"/>
      <c r="E297" s="27"/>
      <c r="F297" s="28"/>
      <c r="G297" s="28"/>
      <c r="H297" s="44"/>
      <c r="I297" s="30"/>
      <c r="J297" s="45">
        <f t="shared" si="20"/>
        <v>0</v>
      </c>
      <c r="K297" s="31">
        <v>1</v>
      </c>
      <c r="L297" s="45">
        <f t="shared" si="21"/>
        <v>0</v>
      </c>
      <c r="M297" s="33"/>
      <c r="N297" s="33"/>
      <c r="O297" s="33"/>
      <c r="P297" s="33"/>
      <c r="Q297" s="33"/>
      <c r="R297" s="34"/>
    </row>
    <row r="298" spans="2:18" s="35" customFormat="1" ht="12" customHeight="1" x14ac:dyDescent="0.25">
      <c r="B298" s="27"/>
      <c r="C298" s="27"/>
      <c r="D298" s="27"/>
      <c r="E298" s="27"/>
      <c r="F298" s="28"/>
      <c r="G298" s="28"/>
      <c r="H298" s="44"/>
      <c r="I298" s="30"/>
      <c r="J298" s="45">
        <f t="shared" si="20"/>
        <v>0</v>
      </c>
      <c r="K298" s="31">
        <v>1</v>
      </c>
      <c r="L298" s="45">
        <f t="shared" si="21"/>
        <v>0</v>
      </c>
      <c r="M298" s="33"/>
      <c r="N298" s="33"/>
      <c r="O298" s="33"/>
      <c r="P298" s="33"/>
      <c r="Q298" s="33"/>
      <c r="R298" s="34"/>
    </row>
    <row r="299" spans="2:18" s="35" customFormat="1" ht="12" customHeight="1" x14ac:dyDescent="0.25">
      <c r="B299" s="27"/>
      <c r="C299" s="27"/>
      <c r="D299" s="27"/>
      <c r="E299" s="27"/>
      <c r="F299" s="28"/>
      <c r="G299" s="28"/>
      <c r="H299" s="44"/>
      <c r="I299" s="30"/>
      <c r="J299" s="45">
        <f>IF($E$9="yes","n/a", H299*I299)</f>
        <v>0</v>
      </c>
      <c r="K299" s="31">
        <v>1</v>
      </c>
      <c r="L299" s="45">
        <f t="shared" si="21"/>
        <v>0</v>
      </c>
      <c r="M299" s="33"/>
      <c r="N299" s="33"/>
      <c r="O299" s="33"/>
      <c r="P299" s="33"/>
      <c r="Q299" s="33"/>
      <c r="R299" s="34"/>
    </row>
    <row r="300" spans="2:18" s="35" customFormat="1" ht="12" customHeight="1" x14ac:dyDescent="0.25">
      <c r="B300" s="27"/>
      <c r="C300" s="27"/>
      <c r="D300" s="27"/>
      <c r="E300" s="27"/>
      <c r="F300" s="28"/>
      <c r="G300" s="28"/>
      <c r="H300" s="44"/>
      <c r="I300" s="30"/>
      <c r="J300" s="45">
        <f t="shared" si="20"/>
        <v>0</v>
      </c>
      <c r="K300" s="31">
        <v>1</v>
      </c>
      <c r="L300" s="45">
        <f t="shared" si="21"/>
        <v>0</v>
      </c>
      <c r="M300" s="33"/>
      <c r="N300" s="33"/>
      <c r="O300" s="33"/>
      <c r="P300" s="33"/>
      <c r="Q300" s="33"/>
      <c r="R300" s="34"/>
    </row>
    <row r="301" spans="2:18" s="35" customFormat="1" ht="12" customHeight="1" x14ac:dyDescent="0.25">
      <c r="B301" s="27"/>
      <c r="C301" s="27"/>
      <c r="D301" s="27"/>
      <c r="E301" s="27"/>
      <c r="F301" s="28"/>
      <c r="G301" s="28"/>
      <c r="H301" s="44"/>
      <c r="I301" s="30"/>
      <c r="J301" s="45">
        <f t="shared" si="20"/>
        <v>0</v>
      </c>
      <c r="K301" s="31">
        <v>1</v>
      </c>
      <c r="L301" s="45">
        <f t="shared" si="21"/>
        <v>0</v>
      </c>
      <c r="M301" s="33"/>
      <c r="N301" s="33"/>
      <c r="O301" s="33"/>
      <c r="P301" s="33"/>
      <c r="Q301" s="33"/>
      <c r="R301" s="34"/>
    </row>
    <row r="302" spans="2:18" s="35" customFormat="1" ht="12" customHeight="1" x14ac:dyDescent="0.25">
      <c r="B302" s="27"/>
      <c r="C302" s="27"/>
      <c r="D302" s="27"/>
      <c r="E302" s="27"/>
      <c r="F302" s="28"/>
      <c r="G302" s="28"/>
      <c r="H302" s="44"/>
      <c r="I302" s="30"/>
      <c r="J302" s="45">
        <f t="shared" si="20"/>
        <v>0</v>
      </c>
      <c r="K302" s="31">
        <v>1</v>
      </c>
      <c r="L302" s="45">
        <f t="shared" si="21"/>
        <v>0</v>
      </c>
      <c r="M302" s="33"/>
      <c r="N302" s="33"/>
      <c r="O302" s="33"/>
      <c r="P302" s="33"/>
      <c r="Q302" s="33"/>
      <c r="R302" s="34"/>
    </row>
    <row r="303" spans="2:18" s="35" customFormat="1" ht="12" customHeight="1" x14ac:dyDescent="0.25">
      <c r="B303" s="27"/>
      <c r="C303" s="27"/>
      <c r="D303" s="27"/>
      <c r="E303" s="27"/>
      <c r="F303" s="28"/>
      <c r="G303" s="28"/>
      <c r="H303" s="44"/>
      <c r="I303" s="30"/>
      <c r="J303" s="45">
        <f t="shared" si="20"/>
        <v>0</v>
      </c>
      <c r="K303" s="31">
        <v>1</v>
      </c>
      <c r="L303" s="45">
        <f t="shared" si="21"/>
        <v>0</v>
      </c>
      <c r="M303" s="33"/>
      <c r="N303" s="33"/>
      <c r="O303" s="33"/>
      <c r="P303" s="33"/>
      <c r="Q303" s="33"/>
      <c r="R303" s="34"/>
    </row>
    <row r="304" spans="2:18" s="35" customFormat="1" ht="12" customHeight="1" x14ac:dyDescent="0.25">
      <c r="B304" s="27"/>
      <c r="C304" s="26"/>
      <c r="D304" s="26"/>
      <c r="E304" s="27"/>
      <c r="F304" s="28"/>
      <c r="G304" s="28"/>
      <c r="H304" s="44"/>
      <c r="I304" s="30"/>
      <c r="J304" s="45">
        <f t="shared" si="20"/>
        <v>0</v>
      </c>
      <c r="K304" s="31">
        <v>1</v>
      </c>
      <c r="L304" s="45">
        <f t="shared" si="21"/>
        <v>0</v>
      </c>
      <c r="M304" s="33"/>
      <c r="N304" s="33"/>
      <c r="O304" s="33"/>
      <c r="P304" s="33"/>
      <c r="Q304" s="33"/>
      <c r="R304" s="34"/>
    </row>
    <row r="305" spans="2:18" s="35" customFormat="1" ht="12" customHeight="1" x14ac:dyDescent="0.25">
      <c r="B305" s="27"/>
      <c r="C305" s="26"/>
      <c r="D305" s="26"/>
      <c r="E305" s="27"/>
      <c r="F305" s="28"/>
      <c r="G305" s="28"/>
      <c r="H305" s="44"/>
      <c r="I305" s="30"/>
      <c r="J305" s="45">
        <f t="shared" si="20"/>
        <v>0</v>
      </c>
      <c r="K305" s="31">
        <v>1</v>
      </c>
      <c r="L305" s="45">
        <f t="shared" si="21"/>
        <v>0</v>
      </c>
      <c r="M305" s="33"/>
      <c r="N305" s="33"/>
      <c r="O305" s="33"/>
      <c r="P305" s="33"/>
      <c r="Q305" s="33"/>
      <c r="R305" s="34"/>
    </row>
    <row r="306" spans="2:18" s="35" customFormat="1" ht="12" customHeight="1" x14ac:dyDescent="0.25">
      <c r="B306" s="27"/>
      <c r="C306" s="26"/>
      <c r="D306" s="26"/>
      <c r="E306" s="27"/>
      <c r="F306" s="28"/>
      <c r="G306" s="28"/>
      <c r="H306" s="44"/>
      <c r="I306" s="30"/>
      <c r="J306" s="45">
        <f t="shared" si="20"/>
        <v>0</v>
      </c>
      <c r="K306" s="31">
        <v>1</v>
      </c>
      <c r="L306" s="45">
        <f t="shared" si="21"/>
        <v>0</v>
      </c>
      <c r="M306" s="33"/>
      <c r="N306" s="33"/>
      <c r="O306" s="33"/>
      <c r="P306" s="33"/>
      <c r="Q306" s="33"/>
      <c r="R306" s="34"/>
    </row>
    <row r="307" spans="2:18" s="35" customFormat="1" ht="12" customHeight="1" x14ac:dyDescent="0.25">
      <c r="B307" s="27"/>
      <c r="C307" s="26"/>
      <c r="D307" s="26"/>
      <c r="E307" s="27"/>
      <c r="F307" s="28"/>
      <c r="G307" s="28"/>
      <c r="H307" s="44"/>
      <c r="I307" s="30"/>
      <c r="J307" s="45">
        <f t="shared" si="20"/>
        <v>0</v>
      </c>
      <c r="K307" s="31">
        <v>1</v>
      </c>
      <c r="L307" s="45">
        <f t="shared" si="21"/>
        <v>0</v>
      </c>
      <c r="M307" s="33"/>
      <c r="N307" s="33"/>
      <c r="O307" s="33"/>
      <c r="P307" s="33"/>
      <c r="Q307" s="33"/>
      <c r="R307" s="34"/>
    </row>
    <row r="308" spans="2:18" s="35" customFormat="1" ht="12" customHeight="1" x14ac:dyDescent="0.25">
      <c r="B308" s="27"/>
      <c r="C308" s="26"/>
      <c r="D308" s="26"/>
      <c r="E308" s="27"/>
      <c r="F308" s="28"/>
      <c r="G308" s="28"/>
      <c r="H308" s="44"/>
      <c r="I308" s="30"/>
      <c r="J308" s="45">
        <f t="shared" si="20"/>
        <v>0</v>
      </c>
      <c r="K308" s="31">
        <v>1</v>
      </c>
      <c r="L308" s="45">
        <f t="shared" si="21"/>
        <v>0</v>
      </c>
      <c r="M308" s="33"/>
      <c r="N308" s="33"/>
      <c r="O308" s="33"/>
      <c r="P308" s="33"/>
      <c r="Q308" s="33"/>
      <c r="R308" s="34"/>
    </row>
    <row r="309" spans="2:18" s="15" customFormat="1" ht="15" customHeight="1" x14ac:dyDescent="0.25">
      <c r="B309" s="167" t="s">
        <v>47</v>
      </c>
      <c r="C309" s="85"/>
      <c r="D309" s="85"/>
      <c r="E309" s="85"/>
      <c r="F309" s="86"/>
      <c r="G309" s="86"/>
      <c r="H309" s="85"/>
      <c r="I309" s="87"/>
      <c r="J309" s="87"/>
      <c r="K309" s="88"/>
      <c r="L309" s="87"/>
      <c r="M309" s="89"/>
      <c r="N309" s="89"/>
      <c r="O309" s="89"/>
      <c r="P309" s="90"/>
      <c r="Q309" s="90"/>
      <c r="R309" s="91"/>
    </row>
    <row r="310" spans="2:18" s="35" customFormat="1" x14ac:dyDescent="0.25">
      <c r="B310" s="350" t="s">
        <v>155</v>
      </c>
      <c r="C310" s="343" t="s">
        <v>185</v>
      </c>
      <c r="D310" s="209" t="s">
        <v>103</v>
      </c>
      <c r="E310" s="343" t="s">
        <v>221</v>
      </c>
      <c r="F310" s="302">
        <v>42907</v>
      </c>
      <c r="G310" s="302">
        <v>42907</v>
      </c>
      <c r="H310" s="205">
        <v>200</v>
      </c>
      <c r="I310" s="208">
        <v>1</v>
      </c>
      <c r="J310" s="45">
        <f t="shared" si="20"/>
        <v>200</v>
      </c>
      <c r="K310" s="46">
        <v>0.5</v>
      </c>
      <c r="L310" s="45">
        <f t="shared" ref="L310:L320" si="23">IF(J310="n/a", "n/a", J310*K310)</f>
        <v>100</v>
      </c>
      <c r="M310" s="33"/>
      <c r="N310" s="33"/>
      <c r="O310" s="33"/>
      <c r="P310" s="33"/>
      <c r="Q310" s="33">
        <v>100</v>
      </c>
      <c r="R310" s="34"/>
    </row>
    <row r="311" spans="2:18" s="35" customFormat="1" x14ac:dyDescent="0.25">
      <c r="B311" s="27"/>
      <c r="C311" s="27"/>
      <c r="D311" s="27"/>
      <c r="E311" s="27"/>
      <c r="F311" s="28"/>
      <c r="G311" s="28"/>
      <c r="H311" s="44"/>
      <c r="I311" s="30"/>
      <c r="J311" s="45">
        <f t="shared" ref="J311:J316" si="24">IF($E$9="yes","n/a", H311*I311)</f>
        <v>0</v>
      </c>
      <c r="K311" s="46">
        <v>0.5</v>
      </c>
      <c r="L311" s="45">
        <f t="shared" si="23"/>
        <v>0</v>
      </c>
      <c r="M311" s="33"/>
      <c r="N311" s="33"/>
      <c r="O311" s="33"/>
      <c r="P311" s="33"/>
      <c r="Q311" s="33"/>
      <c r="R311" s="34"/>
    </row>
    <row r="312" spans="2:18" s="35" customFormat="1" x14ac:dyDescent="0.25">
      <c r="B312" s="27"/>
      <c r="C312" s="27"/>
      <c r="D312" s="27"/>
      <c r="E312" s="27"/>
      <c r="F312" s="28"/>
      <c r="G312" s="28"/>
      <c r="H312" s="44"/>
      <c r="I312" s="30"/>
      <c r="J312" s="45">
        <f t="shared" si="24"/>
        <v>0</v>
      </c>
      <c r="K312" s="46">
        <v>0.5</v>
      </c>
      <c r="L312" s="45">
        <f t="shared" si="23"/>
        <v>0</v>
      </c>
      <c r="M312" s="33"/>
      <c r="N312" s="33"/>
      <c r="O312" s="33"/>
      <c r="P312" s="33"/>
      <c r="Q312" s="33"/>
      <c r="R312" s="34"/>
    </row>
    <row r="313" spans="2:18" s="35" customFormat="1" x14ac:dyDescent="0.25">
      <c r="B313" s="27"/>
      <c r="C313" s="27"/>
      <c r="D313" s="27"/>
      <c r="E313" s="27"/>
      <c r="F313" s="28"/>
      <c r="G313" s="28"/>
      <c r="H313" s="44"/>
      <c r="I313" s="30"/>
      <c r="J313" s="45">
        <f t="shared" si="24"/>
        <v>0</v>
      </c>
      <c r="K313" s="46">
        <v>0.5</v>
      </c>
      <c r="L313" s="45">
        <f t="shared" si="23"/>
        <v>0</v>
      </c>
      <c r="M313" s="33"/>
      <c r="N313" s="33"/>
      <c r="O313" s="33"/>
      <c r="P313" s="33"/>
      <c r="Q313" s="33"/>
      <c r="R313" s="34"/>
    </row>
    <row r="314" spans="2:18" s="35" customFormat="1" x14ac:dyDescent="0.25">
      <c r="B314" s="27"/>
      <c r="C314" s="27"/>
      <c r="D314" s="27"/>
      <c r="E314" s="27"/>
      <c r="F314" s="28"/>
      <c r="G314" s="28"/>
      <c r="H314" s="44"/>
      <c r="I314" s="30"/>
      <c r="J314" s="45">
        <f t="shared" si="24"/>
        <v>0</v>
      </c>
      <c r="K314" s="46">
        <v>0.5</v>
      </c>
      <c r="L314" s="45">
        <f t="shared" si="23"/>
        <v>0</v>
      </c>
      <c r="M314" s="33"/>
      <c r="N314" s="33"/>
      <c r="O314" s="33"/>
      <c r="P314" s="33"/>
      <c r="Q314" s="33"/>
      <c r="R314" s="34"/>
    </row>
    <row r="315" spans="2:18" s="35" customFormat="1" x14ac:dyDescent="0.25">
      <c r="B315" s="27"/>
      <c r="C315" s="27"/>
      <c r="D315" s="27"/>
      <c r="E315" s="27"/>
      <c r="F315" s="28"/>
      <c r="G315" s="28"/>
      <c r="H315" s="44"/>
      <c r="I315" s="30"/>
      <c r="J315" s="45">
        <f t="shared" si="24"/>
        <v>0</v>
      </c>
      <c r="K315" s="46">
        <v>0.5</v>
      </c>
      <c r="L315" s="45">
        <f t="shared" si="23"/>
        <v>0</v>
      </c>
      <c r="M315" s="33"/>
      <c r="N315" s="33"/>
      <c r="O315" s="33"/>
      <c r="P315" s="33"/>
      <c r="Q315" s="33"/>
      <c r="R315" s="34"/>
    </row>
    <row r="316" spans="2:18" s="35" customFormat="1" x14ac:dyDescent="0.25">
      <c r="B316" s="27"/>
      <c r="C316" s="27"/>
      <c r="D316" s="27"/>
      <c r="E316" s="27"/>
      <c r="F316" s="28"/>
      <c r="G316" s="28"/>
      <c r="H316" s="44"/>
      <c r="I316" s="30"/>
      <c r="J316" s="45">
        <f t="shared" si="24"/>
        <v>0</v>
      </c>
      <c r="K316" s="46">
        <v>0.5</v>
      </c>
      <c r="L316" s="45">
        <f t="shared" si="23"/>
        <v>0</v>
      </c>
      <c r="M316" s="33"/>
      <c r="N316" s="33"/>
      <c r="O316" s="33"/>
      <c r="P316" s="33"/>
      <c r="Q316" s="33"/>
      <c r="R316" s="34"/>
    </row>
    <row r="317" spans="2:18" s="35" customFormat="1" x14ac:dyDescent="0.25">
      <c r="B317" s="27"/>
      <c r="C317" s="27"/>
      <c r="D317" s="27"/>
      <c r="E317" s="27"/>
      <c r="F317" s="28"/>
      <c r="G317" s="28"/>
      <c r="H317" s="44"/>
      <c r="I317" s="30"/>
      <c r="J317" s="45">
        <f t="shared" si="20"/>
        <v>0</v>
      </c>
      <c r="K317" s="46">
        <v>0.5</v>
      </c>
      <c r="L317" s="45">
        <f t="shared" si="23"/>
        <v>0</v>
      </c>
      <c r="M317" s="33"/>
      <c r="N317" s="33"/>
      <c r="O317" s="33"/>
      <c r="P317" s="33"/>
      <c r="Q317" s="33"/>
      <c r="R317" s="34"/>
    </row>
    <row r="318" spans="2:18" s="35" customFormat="1" x14ac:dyDescent="0.25">
      <c r="B318" s="27"/>
      <c r="C318" s="27"/>
      <c r="D318" s="27"/>
      <c r="E318" s="27"/>
      <c r="F318" s="28"/>
      <c r="G318" s="28"/>
      <c r="H318" s="44"/>
      <c r="I318" s="30"/>
      <c r="J318" s="45">
        <f t="shared" si="20"/>
        <v>0</v>
      </c>
      <c r="K318" s="46">
        <v>0.5</v>
      </c>
      <c r="L318" s="45">
        <f t="shared" si="23"/>
        <v>0</v>
      </c>
      <c r="M318" s="33"/>
      <c r="N318" s="33"/>
      <c r="O318" s="33"/>
      <c r="P318" s="33"/>
      <c r="Q318" s="33"/>
      <c r="R318" s="34"/>
    </row>
    <row r="319" spans="2:18" s="35" customFormat="1" x14ac:dyDescent="0.25">
      <c r="B319" s="27"/>
      <c r="C319" s="27"/>
      <c r="D319" s="27"/>
      <c r="E319" s="27"/>
      <c r="F319" s="28"/>
      <c r="G319" s="28"/>
      <c r="H319" s="44"/>
      <c r="I319" s="30"/>
      <c r="J319" s="45">
        <f t="shared" si="20"/>
        <v>0</v>
      </c>
      <c r="K319" s="46">
        <v>0.5</v>
      </c>
      <c r="L319" s="45">
        <f t="shared" si="23"/>
        <v>0</v>
      </c>
      <c r="M319" s="33"/>
      <c r="N319" s="33"/>
      <c r="O319" s="33"/>
      <c r="P319" s="33"/>
      <c r="Q319" s="33"/>
      <c r="R319" s="34"/>
    </row>
    <row r="320" spans="2:18" s="35" customFormat="1" ht="12.75" thickBot="1" x14ac:dyDescent="0.3">
      <c r="B320" s="27"/>
      <c r="C320" s="27"/>
      <c r="D320" s="27"/>
      <c r="E320" s="27"/>
      <c r="F320" s="28"/>
      <c r="G320" s="28"/>
      <c r="H320" s="44"/>
      <c r="I320" s="30"/>
      <c r="J320" s="45">
        <f t="shared" si="20"/>
        <v>0</v>
      </c>
      <c r="K320" s="46">
        <v>0.5</v>
      </c>
      <c r="L320" s="45">
        <f t="shared" si="23"/>
        <v>0</v>
      </c>
      <c r="M320" s="38"/>
      <c r="N320" s="38"/>
      <c r="O320" s="38"/>
      <c r="P320" s="38"/>
      <c r="Q320" s="38"/>
      <c r="R320" s="34"/>
    </row>
    <row r="321" spans="2:18" s="15" customFormat="1" ht="15.75" customHeight="1" thickTop="1" thickBot="1" x14ac:dyDescent="0.3">
      <c r="B321" s="17"/>
      <c r="C321" s="17"/>
      <c r="D321" s="17"/>
      <c r="E321" s="17"/>
      <c r="F321" s="17"/>
      <c r="G321" s="17"/>
      <c r="H321" s="17"/>
      <c r="I321" s="171" t="s">
        <v>53</v>
      </c>
      <c r="J321" s="19">
        <f>SUM(J275:J320)</f>
        <v>134271</v>
      </c>
      <c r="K321" s="12"/>
      <c r="L321" s="20">
        <f>SUM(L275:L320)</f>
        <v>134171</v>
      </c>
      <c r="M321" s="198">
        <f>IF(OR($D$9="yes"),"n/a",SUM(M275:M320))</f>
        <v>0</v>
      </c>
      <c r="N321" s="22">
        <f>IF(OR($D$9="yes"),"n/a",SUM(N275:N320))</f>
        <v>0</v>
      </c>
      <c r="O321" s="23">
        <f>IF(OR($D$9="yes"),"n/a",SUM(O275:O320))</f>
        <v>0</v>
      </c>
      <c r="P321" s="23">
        <f>IF(OR($D$9="yes"),"n/a",SUM(P275:P320))</f>
        <v>0</v>
      </c>
      <c r="Q321" s="193">
        <f>IF(OR($D$9="yes"),"n/a",SUM(Q275:Q320))</f>
        <v>134171</v>
      </c>
      <c r="R321" s="21">
        <f>IF(SUM(M321:Q321)&lt;100000, SUM(M321:Q321),100000)</f>
        <v>100000</v>
      </c>
    </row>
    <row r="322" spans="2:18" s="10" customFormat="1" ht="15.75" customHeight="1" thickTop="1" x14ac:dyDescent="0.2">
      <c r="B322" s="104" t="s">
        <v>229</v>
      </c>
      <c r="C322" s="9"/>
      <c r="D322" s="9"/>
      <c r="E322" s="9"/>
      <c r="F322" s="9"/>
      <c r="G322" s="9"/>
      <c r="H322" s="9"/>
      <c r="I322" s="9"/>
      <c r="L322" s="18"/>
    </row>
  </sheetData>
  <mergeCells count="35">
    <mergeCell ref="M272:R272"/>
    <mergeCell ref="H101:L101"/>
    <mergeCell ref="H163:J164"/>
    <mergeCell ref="B165:G165"/>
    <mergeCell ref="H165:J165"/>
    <mergeCell ref="B213:E214"/>
    <mergeCell ref="B156:E156"/>
    <mergeCell ref="B101:G101"/>
    <mergeCell ref="M101:R101"/>
    <mergeCell ref="B139:Q139"/>
    <mergeCell ref="B159:G160"/>
    <mergeCell ref="B195:J195"/>
    <mergeCell ref="H159:L160"/>
    <mergeCell ref="B130:L130"/>
    <mergeCell ref="B134:E134"/>
    <mergeCell ref="B272:F272"/>
    <mergeCell ref="B14:G14"/>
    <mergeCell ref="B11:Q11"/>
    <mergeCell ref="B95:I95"/>
    <mergeCell ref="H14:J14"/>
    <mergeCell ref="H99:R100"/>
    <mergeCell ref="K14:R14"/>
    <mergeCell ref="H13:R13"/>
    <mergeCell ref="B99:C100"/>
    <mergeCell ref="H272:L272"/>
    <mergeCell ref="A218:A238"/>
    <mergeCell ref="K243:K246"/>
    <mergeCell ref="K226:K238"/>
    <mergeCell ref="H213:J214"/>
    <mergeCell ref="H215:J215"/>
    <mergeCell ref="K217:K225"/>
    <mergeCell ref="K253:K256"/>
    <mergeCell ref="K248:K251"/>
    <mergeCell ref="B264:J265"/>
    <mergeCell ref="K258:K261"/>
  </mergeCells>
  <phoneticPr fontId="22" type="noConversion"/>
  <dataValidations xWindow="405" yWindow="295" count="2">
    <dataValidation type="list" showInputMessage="1" showErrorMessage="1" prompt="oui ou non" sqref="D9">
      <formula1>$P$1:$P$2</formula1>
    </dataValidation>
    <dataValidation showInputMessage="1" showErrorMessage="1" prompt="Select yes or no from list" sqref="D10"/>
  </dataValidations>
  <pageMargins left="0.25" right="0.25" top="0.69739583333333299" bottom="0.51458333333333295" header="0.3" footer="0.3"/>
  <pageSetup paperSize="5" scale="59" fitToHeight="5" orientation="landscape" r:id="rId1"/>
  <headerFooter differentFirst="1">
    <oddHeader xml:space="preserve">&amp;L&amp;"-,Bold"&amp;12CRÉDIT D'IMPÔT DE L'ONTARIO POUR LES PRODUITS MULTIMÉDIAS INTERACTIFS NUMÉRIQUES (CIOPMIN) – BARÈME DES COÛTS
&amp;17PRODUIT DÉTERMINÉ OU NON DÉTERMINÉ (ARTICLE 93)&amp;C&amp;"-,Bold"&amp;36&amp;K0070C0EXEMPLE&amp;R
</oddHeader>
    <oddFooter>&amp;LSODIMO, avril 2018&amp;CPage &amp;P de &amp;N</oddFooter>
    <firstHeader xml:space="preserve">&amp;L&amp;"-,Bold"&amp;12CRÉDIT D'IMPÔT DE L'ONTARIO POUR LES PRODUITS MULTIMÉDIAS INTERACTIFS NUMÉRIQUES (CIOPMIN) – BARÈME DES COÛTS&amp;11
&amp;17PRODUIT DÉTERMINÉ OU NON DÉTERMINÉ (ARTICLE 93)&amp;C&amp;"-,Bold"&amp;36&amp;K0070C0EXEMPLE&amp;R&amp;G
</firstHeader>
    <firstFooter>&amp;LSODIMO, avril 2018&amp;CPage &amp;P de &amp;N&amp;R&amp;F</firstFooter>
  </headerFooter>
  <rowBreaks count="4" manualBreakCount="4">
    <brk id="96" max="16383" man="1"/>
    <brk id="160" max="16383" man="1"/>
    <brk id="211" max="16383" man="1"/>
    <brk id="265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7"/>
  <sheetViews>
    <sheetView tabSelected="1" view="pageLayout" zoomScaleNormal="100" workbookViewId="0">
      <selection activeCell="B22" sqref="B22"/>
    </sheetView>
  </sheetViews>
  <sheetFormatPr defaultColWidth="9.140625" defaultRowHeight="15" x14ac:dyDescent="0.25"/>
  <cols>
    <col min="1" max="1" width="39.7109375" customWidth="1"/>
    <col min="2" max="2" width="23.5703125" customWidth="1"/>
    <col min="3" max="3" width="22.140625" customWidth="1"/>
    <col min="4" max="4" width="13.7109375" customWidth="1"/>
    <col min="5" max="5" width="11.140625" customWidth="1"/>
    <col min="6" max="6" width="12.85546875" customWidth="1"/>
    <col min="7" max="7" width="24.28515625" customWidth="1"/>
  </cols>
  <sheetData>
    <row r="2" spans="1:11" s="156" customFormat="1" x14ac:dyDescent="0.2">
      <c r="A2" s="166" t="s">
        <v>44</v>
      </c>
      <c r="B2" s="185"/>
      <c r="C2" s="158"/>
      <c r="D2" s="14" t="s">
        <v>43</v>
      </c>
      <c r="E2" s="165"/>
      <c r="F2" s="165"/>
      <c r="G2" s="165"/>
      <c r="H2" s="14"/>
      <c r="I2" s="14"/>
      <c r="J2" s="14"/>
      <c r="K2" s="14"/>
    </row>
    <row r="3" spans="1:11" s="156" customFormat="1" x14ac:dyDescent="0.2">
      <c r="A3" s="164" t="s">
        <v>2</v>
      </c>
      <c r="B3" s="186" t="str">
        <f>IF(ISBLANK('Produit 2'!$D$4),"",'Produit 2'!$D$4)</f>
        <v>Newborn Genius Inc.</v>
      </c>
      <c r="C3" s="158"/>
      <c r="D3" s="14" t="s">
        <v>42</v>
      </c>
      <c r="E3" s="165"/>
      <c r="F3" s="165"/>
      <c r="G3" s="165"/>
      <c r="H3" s="157"/>
    </row>
    <row r="4" spans="1:11" s="156" customFormat="1" ht="15" customHeight="1" x14ac:dyDescent="0.2">
      <c r="A4" s="164" t="s">
        <v>41</v>
      </c>
      <c r="B4" s="223">
        <f>IF(ISBLANK('Produit 2'!$D$6),"",'Produit 2'!$D$6)</f>
        <v>43100</v>
      </c>
      <c r="C4" s="158"/>
      <c r="D4" s="163" t="s">
        <v>40</v>
      </c>
      <c r="E4" s="163"/>
      <c r="F4" s="163"/>
      <c r="G4" s="162"/>
      <c r="H4" s="157"/>
    </row>
    <row r="5" spans="1:11" s="156" customFormat="1" ht="15" customHeight="1" x14ac:dyDescent="0.2">
      <c r="A5" s="161"/>
      <c r="B5" s="160"/>
      <c r="C5" s="158"/>
      <c r="D5" s="159"/>
      <c r="E5" s="158"/>
      <c r="F5" s="158"/>
      <c r="G5" s="157"/>
      <c r="H5" s="157"/>
    </row>
    <row r="6" spans="1:11" ht="12.75" customHeight="1" x14ac:dyDescent="0.25">
      <c r="A6" s="155"/>
      <c r="B6" s="155"/>
      <c r="C6" s="155"/>
      <c r="D6" s="155"/>
      <c r="E6" s="155"/>
      <c r="F6" s="155"/>
      <c r="G6" s="155"/>
    </row>
    <row r="7" spans="1:11" ht="15.75" x14ac:dyDescent="0.25">
      <c r="A7" s="154" t="s">
        <v>38</v>
      </c>
      <c r="B7" s="154"/>
      <c r="C7" s="154"/>
      <c r="D7" s="154"/>
      <c r="E7" s="154"/>
      <c r="F7" s="154"/>
      <c r="G7" s="154"/>
    </row>
    <row r="8" spans="1:11" ht="24.75" x14ac:dyDescent="0.25">
      <c r="A8" s="152" t="s">
        <v>39</v>
      </c>
      <c r="B8" s="152" t="s">
        <v>36</v>
      </c>
      <c r="C8" s="152" t="s">
        <v>35</v>
      </c>
      <c r="D8" s="152" t="s">
        <v>34</v>
      </c>
      <c r="E8" s="152" t="s">
        <v>33</v>
      </c>
      <c r="F8" s="153" t="s">
        <v>32</v>
      </c>
      <c r="G8" s="152" t="s">
        <v>31</v>
      </c>
    </row>
    <row r="9" spans="1:11" x14ac:dyDescent="0.25">
      <c r="A9" s="151"/>
      <c r="B9" s="151"/>
      <c r="C9" s="71"/>
      <c r="D9" s="71"/>
      <c r="E9" s="72"/>
      <c r="F9" s="72"/>
      <c r="G9" s="151"/>
    </row>
    <row r="10" spans="1:11" x14ac:dyDescent="0.25">
      <c r="A10" s="73"/>
      <c r="B10" s="74"/>
      <c r="C10" s="75"/>
      <c r="D10" s="75"/>
      <c r="E10" s="76"/>
      <c r="F10" s="76"/>
      <c r="G10" s="74"/>
    </row>
    <row r="11" spans="1:11" x14ac:dyDescent="0.25">
      <c r="A11" s="73"/>
      <c r="B11" s="74"/>
      <c r="C11" s="71"/>
      <c r="D11" s="71"/>
      <c r="E11" s="72"/>
      <c r="F11" s="72"/>
      <c r="G11" s="74"/>
    </row>
    <row r="12" spans="1:11" x14ac:dyDescent="0.25">
      <c r="A12" s="73"/>
      <c r="B12" s="74"/>
      <c r="C12" s="71"/>
      <c r="D12" s="71"/>
      <c r="E12" s="72"/>
      <c r="F12" s="72"/>
      <c r="G12" s="74"/>
    </row>
    <row r="13" spans="1:11" x14ac:dyDescent="0.25">
      <c r="A13" s="73"/>
      <c r="B13" s="74"/>
      <c r="C13" s="77"/>
      <c r="D13" s="77"/>
      <c r="E13" s="72"/>
      <c r="F13" s="72"/>
      <c r="G13" s="74"/>
    </row>
    <row r="14" spans="1:11" x14ac:dyDescent="0.25">
      <c r="A14" s="73"/>
      <c r="B14" s="74"/>
      <c r="C14" s="77"/>
      <c r="D14" s="77"/>
      <c r="E14" s="72"/>
      <c r="F14" s="72"/>
      <c r="G14" s="74"/>
    </row>
    <row r="15" spans="1:11" x14ac:dyDescent="0.25">
      <c r="A15" s="73"/>
      <c r="B15" s="74"/>
      <c r="C15" s="77"/>
      <c r="D15" s="77"/>
      <c r="E15" s="72"/>
      <c r="F15" s="72"/>
      <c r="G15" s="74"/>
    </row>
    <row r="16" spans="1:11" x14ac:dyDescent="0.25">
      <c r="A16" s="73"/>
      <c r="B16" s="74"/>
      <c r="C16" s="71"/>
      <c r="D16" s="71"/>
      <c r="E16" s="72"/>
      <c r="F16" s="72"/>
      <c r="G16" s="74"/>
    </row>
    <row r="17" spans="1:7" x14ac:dyDescent="0.25">
      <c r="A17" s="73"/>
      <c r="B17" s="74"/>
      <c r="C17" s="71"/>
      <c r="D17" s="71"/>
      <c r="E17" s="72"/>
      <c r="F17" s="72"/>
      <c r="G17" s="74"/>
    </row>
    <row r="18" spans="1:7" x14ac:dyDescent="0.25">
      <c r="A18" s="78"/>
      <c r="B18" s="78"/>
      <c r="C18" s="79"/>
      <c r="D18" s="78"/>
      <c r="E18" s="80"/>
      <c r="F18" s="81"/>
      <c r="G18" s="78"/>
    </row>
    <row r="19" spans="1:7" x14ac:dyDescent="0.25">
      <c r="A19" s="78"/>
      <c r="B19" s="78"/>
      <c r="C19" s="79"/>
      <c r="D19" s="78"/>
      <c r="E19" s="80"/>
      <c r="F19" s="81"/>
      <c r="G19" s="78"/>
    </row>
    <row r="20" spans="1:7" x14ac:dyDescent="0.25">
      <c r="A20" s="78"/>
      <c r="B20" s="78"/>
      <c r="C20" s="79"/>
      <c r="D20" s="78"/>
      <c r="E20" s="80"/>
      <c r="F20" s="81"/>
      <c r="G20" s="78"/>
    </row>
    <row r="21" spans="1:7" x14ac:dyDescent="0.25">
      <c r="A21" s="78"/>
      <c r="B21" s="78"/>
      <c r="C21" s="79"/>
      <c r="D21" s="78"/>
      <c r="E21" s="80"/>
      <c r="F21" s="81"/>
      <c r="G21" s="78"/>
    </row>
    <row r="22" spans="1:7" x14ac:dyDescent="0.25">
      <c r="A22" s="78"/>
      <c r="B22" s="78"/>
      <c r="C22" s="79"/>
      <c r="D22" s="78"/>
      <c r="E22" s="80"/>
      <c r="F22" s="81"/>
      <c r="G22" s="78"/>
    </row>
    <row r="23" spans="1:7" x14ac:dyDescent="0.25">
      <c r="A23" s="78"/>
      <c r="B23" s="78"/>
      <c r="C23" s="79"/>
      <c r="D23" s="78"/>
      <c r="E23" s="80"/>
      <c r="F23" s="81"/>
      <c r="G23" s="78"/>
    </row>
    <row r="24" spans="1:7" x14ac:dyDescent="0.25">
      <c r="A24" s="78"/>
      <c r="B24" s="78"/>
      <c r="C24" s="79"/>
      <c r="D24" s="78"/>
      <c r="E24" s="80"/>
      <c r="F24" s="81"/>
      <c r="G24" s="78"/>
    </row>
    <row r="25" spans="1:7" x14ac:dyDescent="0.25">
      <c r="A25" s="78"/>
      <c r="B25" s="78"/>
      <c r="C25" s="79"/>
      <c r="D25" s="78"/>
      <c r="E25" s="80"/>
      <c r="F25" s="81"/>
      <c r="G25" s="78"/>
    </row>
    <row r="26" spans="1:7" x14ac:dyDescent="0.25">
      <c r="A26" s="78"/>
      <c r="B26" s="78"/>
      <c r="C26" s="79"/>
      <c r="D26" s="78"/>
      <c r="E26" s="80"/>
      <c r="F26" s="81"/>
      <c r="G26" s="78"/>
    </row>
    <row r="27" spans="1:7" x14ac:dyDescent="0.25">
      <c r="A27" s="78"/>
      <c r="B27" s="78"/>
      <c r="C27" s="79"/>
      <c r="D27" s="78"/>
      <c r="E27" s="80"/>
      <c r="F27" s="81"/>
      <c r="G27" s="78"/>
    </row>
    <row r="28" spans="1:7" x14ac:dyDescent="0.25">
      <c r="A28" s="78"/>
      <c r="B28" s="78"/>
      <c r="C28" s="79"/>
      <c r="D28" s="78"/>
      <c r="E28" s="80"/>
      <c r="F28" s="81"/>
      <c r="G28" s="78"/>
    </row>
    <row r="29" spans="1:7" x14ac:dyDescent="0.25">
      <c r="A29" s="78"/>
      <c r="B29" s="78"/>
      <c r="C29" s="79"/>
      <c r="D29" s="78"/>
      <c r="E29" s="80"/>
      <c r="F29" s="81"/>
      <c r="G29" s="78"/>
    </row>
    <row r="30" spans="1:7" x14ac:dyDescent="0.25">
      <c r="A30" s="78"/>
      <c r="B30" s="78"/>
      <c r="C30" s="79"/>
      <c r="D30" s="78"/>
      <c r="E30" s="80"/>
      <c r="F30" s="81"/>
      <c r="G30" s="78"/>
    </row>
    <row r="31" spans="1:7" x14ac:dyDescent="0.25">
      <c r="A31" s="78"/>
      <c r="B31" s="78"/>
      <c r="C31" s="79"/>
      <c r="D31" s="78"/>
      <c r="E31" s="80"/>
      <c r="F31" s="81"/>
      <c r="G31" s="78"/>
    </row>
    <row r="32" spans="1:7" x14ac:dyDescent="0.25">
      <c r="A32" s="78"/>
      <c r="B32" s="78"/>
      <c r="C32" s="79"/>
      <c r="D32" s="78"/>
      <c r="E32" s="80"/>
      <c r="F32" s="81"/>
      <c r="G32" s="78"/>
    </row>
    <row r="33" spans="1:7" x14ac:dyDescent="0.25">
      <c r="A33" s="78"/>
      <c r="B33" s="78"/>
      <c r="C33" s="79"/>
      <c r="D33" s="78"/>
      <c r="E33" s="80"/>
      <c r="F33" s="81"/>
      <c r="G33" s="78"/>
    </row>
    <row r="34" spans="1:7" x14ac:dyDescent="0.25">
      <c r="A34" s="78"/>
      <c r="B34" s="78"/>
      <c r="C34" s="79"/>
      <c r="D34" s="78"/>
      <c r="E34" s="80"/>
      <c r="F34" s="81"/>
      <c r="G34" s="78"/>
    </row>
    <row r="35" spans="1:7" x14ac:dyDescent="0.25">
      <c r="A35" s="78"/>
      <c r="B35" s="78"/>
      <c r="C35" s="79"/>
      <c r="D35" s="78"/>
      <c r="E35" s="80"/>
      <c r="F35" s="81"/>
      <c r="G35" s="78"/>
    </row>
    <row r="36" spans="1:7" x14ac:dyDescent="0.25">
      <c r="A36" s="78"/>
      <c r="B36" s="78"/>
      <c r="C36" s="79"/>
      <c r="D36" s="78"/>
      <c r="E36" s="80"/>
      <c r="F36" s="81"/>
      <c r="G36" s="78"/>
    </row>
    <row r="37" spans="1:7" x14ac:dyDescent="0.25">
      <c r="A37" s="78"/>
      <c r="B37" s="78"/>
      <c r="C37" s="79"/>
      <c r="D37" s="78"/>
      <c r="E37" s="80"/>
      <c r="F37" s="81"/>
      <c r="G37" s="78"/>
    </row>
    <row r="38" spans="1:7" x14ac:dyDescent="0.25">
      <c r="A38" s="78"/>
      <c r="B38" s="78"/>
      <c r="C38" s="79"/>
      <c r="D38" s="78"/>
      <c r="E38" s="80"/>
      <c r="F38" s="81"/>
      <c r="G38" s="78"/>
    </row>
    <row r="39" spans="1:7" x14ac:dyDescent="0.25">
      <c r="A39" s="78"/>
      <c r="B39" s="78"/>
      <c r="C39" s="79"/>
      <c r="D39" s="78"/>
      <c r="E39" s="80"/>
      <c r="F39" s="81"/>
      <c r="G39" s="78"/>
    </row>
    <row r="40" spans="1:7" x14ac:dyDescent="0.25">
      <c r="A40" s="83"/>
      <c r="B40" s="83"/>
      <c r="C40" s="84"/>
      <c r="D40" s="83"/>
      <c r="E40" s="82"/>
      <c r="G40" s="83"/>
    </row>
    <row r="41" spans="1:7" ht="15.75" x14ac:dyDescent="0.25">
      <c r="A41" s="154" t="s">
        <v>38</v>
      </c>
      <c r="B41" s="154"/>
      <c r="C41" s="154"/>
      <c r="D41" s="154"/>
      <c r="E41" s="154"/>
      <c r="F41" s="154"/>
      <c r="G41" s="154"/>
    </row>
    <row r="42" spans="1:7" ht="24.75" x14ac:dyDescent="0.25">
      <c r="A42" s="152" t="s">
        <v>37</v>
      </c>
      <c r="B42" s="152" t="s">
        <v>36</v>
      </c>
      <c r="C42" s="152" t="s">
        <v>35</v>
      </c>
      <c r="D42" s="152" t="s">
        <v>34</v>
      </c>
      <c r="E42" s="152" t="s">
        <v>33</v>
      </c>
      <c r="F42" s="153" t="s">
        <v>32</v>
      </c>
      <c r="G42" s="152" t="s">
        <v>31</v>
      </c>
    </row>
    <row r="43" spans="1:7" x14ac:dyDescent="0.25">
      <c r="A43" s="151"/>
      <c r="B43" s="151"/>
      <c r="C43" s="71"/>
      <c r="D43" s="71"/>
      <c r="E43" s="72"/>
      <c r="F43" s="72"/>
      <c r="G43" s="151"/>
    </row>
    <row r="44" spans="1:7" x14ac:dyDescent="0.25">
      <c r="A44" s="73"/>
      <c r="B44" s="74"/>
      <c r="C44" s="75"/>
      <c r="D44" s="75"/>
      <c r="E44" s="76"/>
      <c r="F44" s="76"/>
      <c r="G44" s="74"/>
    </row>
    <row r="45" spans="1:7" x14ac:dyDescent="0.25">
      <c r="A45" s="73"/>
      <c r="B45" s="74"/>
      <c r="C45" s="71"/>
      <c r="D45" s="71"/>
      <c r="E45" s="72"/>
      <c r="F45" s="72"/>
      <c r="G45" s="74"/>
    </row>
    <row r="46" spans="1:7" x14ac:dyDescent="0.25">
      <c r="A46" s="73"/>
      <c r="B46" s="74"/>
      <c r="C46" s="71"/>
      <c r="D46" s="71"/>
      <c r="E46" s="72"/>
      <c r="F46" s="72"/>
      <c r="G46" s="74"/>
    </row>
    <row r="47" spans="1:7" x14ac:dyDescent="0.25">
      <c r="A47" s="73"/>
      <c r="B47" s="74"/>
      <c r="C47" s="77"/>
      <c r="D47" s="77"/>
      <c r="E47" s="72"/>
      <c r="F47" s="72"/>
      <c r="G47" s="74"/>
    </row>
    <row r="48" spans="1:7" x14ac:dyDescent="0.25">
      <c r="A48" s="73"/>
      <c r="B48" s="74"/>
      <c r="C48" s="77"/>
      <c r="D48" s="77"/>
      <c r="E48" s="72"/>
      <c r="F48" s="72"/>
      <c r="G48" s="74"/>
    </row>
    <row r="49" spans="1:7" x14ac:dyDescent="0.25">
      <c r="A49" s="73"/>
      <c r="B49" s="74"/>
      <c r="C49" s="77"/>
      <c r="D49" s="77"/>
      <c r="E49" s="72"/>
      <c r="F49" s="72"/>
      <c r="G49" s="74"/>
    </row>
    <row r="50" spans="1:7" x14ac:dyDescent="0.25">
      <c r="A50" s="73"/>
      <c r="B50" s="74"/>
      <c r="C50" s="71"/>
      <c r="D50" s="71"/>
      <c r="E50" s="72"/>
      <c r="F50" s="72"/>
      <c r="G50" s="74"/>
    </row>
    <row r="51" spans="1:7" x14ac:dyDescent="0.25">
      <c r="A51" s="73"/>
      <c r="B51" s="74"/>
      <c r="C51" s="71"/>
      <c r="D51" s="71"/>
      <c r="E51" s="72"/>
      <c r="F51" s="72"/>
      <c r="G51" s="74"/>
    </row>
    <row r="52" spans="1:7" x14ac:dyDescent="0.25">
      <c r="A52" s="78"/>
      <c r="B52" s="78"/>
      <c r="C52" s="79"/>
      <c r="D52" s="78"/>
      <c r="E52" s="80"/>
      <c r="F52" s="81"/>
      <c r="G52" s="78"/>
    </row>
    <row r="53" spans="1:7" x14ac:dyDescent="0.25">
      <c r="A53" s="78"/>
      <c r="B53" s="78"/>
      <c r="C53" s="79"/>
      <c r="D53" s="78"/>
      <c r="E53" s="80"/>
      <c r="F53" s="81"/>
      <c r="G53" s="78"/>
    </row>
    <row r="54" spans="1:7" x14ac:dyDescent="0.25">
      <c r="A54" s="78"/>
      <c r="B54" s="78"/>
      <c r="C54" s="79"/>
      <c r="D54" s="78"/>
      <c r="E54" s="80"/>
      <c r="F54" s="81"/>
      <c r="G54" s="78"/>
    </row>
    <row r="55" spans="1:7" x14ac:dyDescent="0.25">
      <c r="A55" s="78"/>
      <c r="B55" s="78"/>
      <c r="C55" s="79"/>
      <c r="D55" s="78"/>
      <c r="E55" s="80"/>
      <c r="F55" s="81"/>
      <c r="G55" s="78"/>
    </row>
    <row r="56" spans="1:7" x14ac:dyDescent="0.25">
      <c r="A56" s="78"/>
      <c r="B56" s="78"/>
      <c r="C56" s="79"/>
      <c r="D56" s="78"/>
      <c r="E56" s="80"/>
      <c r="F56" s="81"/>
      <c r="G56" s="78"/>
    </row>
    <row r="57" spans="1:7" x14ac:dyDescent="0.25">
      <c r="A57" s="78"/>
      <c r="B57" s="78"/>
      <c r="C57" s="79"/>
      <c r="D57" s="78"/>
      <c r="E57" s="80"/>
      <c r="F57" s="81"/>
      <c r="G57" s="78"/>
    </row>
    <row r="58" spans="1:7" x14ac:dyDescent="0.25">
      <c r="A58" s="78"/>
      <c r="B58" s="78"/>
      <c r="C58" s="79"/>
      <c r="D58" s="78"/>
      <c r="E58" s="80"/>
      <c r="F58" s="81"/>
      <c r="G58" s="78"/>
    </row>
    <row r="59" spans="1:7" x14ac:dyDescent="0.25">
      <c r="A59" s="78"/>
      <c r="B59" s="78"/>
      <c r="C59" s="79"/>
      <c r="D59" s="78"/>
      <c r="E59" s="80"/>
      <c r="F59" s="81"/>
      <c r="G59" s="78"/>
    </row>
    <row r="60" spans="1:7" x14ac:dyDescent="0.25">
      <c r="A60" s="78"/>
      <c r="B60" s="78"/>
      <c r="C60" s="79"/>
      <c r="D60" s="78"/>
      <c r="E60" s="80"/>
      <c r="F60" s="81"/>
      <c r="G60" s="78"/>
    </row>
    <row r="61" spans="1:7" x14ac:dyDescent="0.25">
      <c r="A61" s="78"/>
      <c r="B61" s="78"/>
      <c r="C61" s="79"/>
      <c r="D61" s="78"/>
      <c r="E61" s="80"/>
      <c r="F61" s="81"/>
      <c r="G61" s="78"/>
    </row>
    <row r="62" spans="1:7" x14ac:dyDescent="0.25">
      <c r="A62" s="78"/>
      <c r="B62" s="78"/>
      <c r="C62" s="79"/>
      <c r="D62" s="78"/>
      <c r="E62" s="80"/>
      <c r="F62" s="81"/>
      <c r="G62" s="78"/>
    </row>
    <row r="63" spans="1:7" x14ac:dyDescent="0.25">
      <c r="A63" s="78"/>
      <c r="B63" s="78"/>
      <c r="C63" s="79"/>
      <c r="D63" s="78"/>
      <c r="E63" s="80"/>
      <c r="F63" s="81"/>
      <c r="G63" s="78"/>
    </row>
    <row r="64" spans="1:7" x14ac:dyDescent="0.25">
      <c r="A64" s="78"/>
      <c r="B64" s="78"/>
      <c r="C64" s="79"/>
      <c r="D64" s="78"/>
      <c r="E64" s="80"/>
      <c r="F64" s="81"/>
      <c r="G64" s="78"/>
    </row>
    <row r="65" spans="1:7" x14ac:dyDescent="0.25">
      <c r="A65" s="78"/>
      <c r="B65" s="78"/>
      <c r="C65" s="79"/>
      <c r="D65" s="78"/>
      <c r="E65" s="80"/>
      <c r="F65" s="81"/>
      <c r="G65" s="78"/>
    </row>
    <row r="66" spans="1:7" x14ac:dyDescent="0.25">
      <c r="A66" s="78"/>
      <c r="B66" s="78"/>
      <c r="C66" s="79"/>
      <c r="D66" s="78"/>
      <c r="E66" s="80"/>
      <c r="F66" s="81"/>
      <c r="G66" s="78"/>
    </row>
    <row r="67" spans="1:7" x14ac:dyDescent="0.25">
      <c r="A67" s="78"/>
      <c r="B67" s="78"/>
      <c r="C67" s="79"/>
      <c r="D67" s="78"/>
      <c r="E67" s="80"/>
      <c r="F67" s="81"/>
      <c r="G67" s="78"/>
    </row>
    <row r="68" spans="1:7" x14ac:dyDescent="0.25">
      <c r="A68" s="78"/>
      <c r="B68" s="78"/>
      <c r="C68" s="79"/>
      <c r="D68" s="78"/>
      <c r="E68" s="80"/>
      <c r="F68" s="81"/>
      <c r="G68" s="78"/>
    </row>
    <row r="69" spans="1:7" x14ac:dyDescent="0.25">
      <c r="A69" s="78"/>
      <c r="B69" s="78"/>
      <c r="C69" s="79"/>
      <c r="D69" s="78"/>
      <c r="E69" s="80"/>
      <c r="F69" s="81"/>
      <c r="G69" s="78"/>
    </row>
    <row r="70" spans="1:7" x14ac:dyDescent="0.25">
      <c r="A70" s="78"/>
      <c r="B70" s="78"/>
      <c r="C70" s="79"/>
      <c r="D70" s="78"/>
      <c r="E70" s="80"/>
      <c r="F70" s="81"/>
      <c r="G70" s="78"/>
    </row>
    <row r="71" spans="1:7" x14ac:dyDescent="0.25">
      <c r="A71" s="78"/>
      <c r="B71" s="78"/>
      <c r="C71" s="79"/>
      <c r="D71" s="78"/>
      <c r="E71" s="80"/>
      <c r="F71" s="81"/>
      <c r="G71" s="78"/>
    </row>
    <row r="72" spans="1:7" x14ac:dyDescent="0.25">
      <c r="A72" s="78"/>
      <c r="B72" s="78"/>
      <c r="C72" s="79"/>
      <c r="D72" s="78"/>
      <c r="E72" s="80"/>
      <c r="F72" s="81"/>
      <c r="G72" s="78"/>
    </row>
    <row r="73" spans="1:7" x14ac:dyDescent="0.25">
      <c r="A73" s="78"/>
      <c r="B73" s="78"/>
      <c r="C73" s="79"/>
      <c r="D73" s="78"/>
      <c r="E73" s="80"/>
      <c r="F73" s="81"/>
      <c r="G73" s="78"/>
    </row>
    <row r="74" spans="1:7" x14ac:dyDescent="0.25">
      <c r="A74" s="78"/>
      <c r="B74" s="78"/>
      <c r="C74" s="79"/>
      <c r="D74" s="78"/>
      <c r="E74" s="80"/>
      <c r="F74" s="81"/>
      <c r="G74" s="78"/>
    </row>
    <row r="75" spans="1:7" x14ac:dyDescent="0.25">
      <c r="A75" s="78"/>
      <c r="B75" s="78"/>
      <c r="C75" s="79"/>
      <c r="D75" s="78"/>
      <c r="E75" s="80"/>
      <c r="F75" s="81"/>
      <c r="G75" s="78"/>
    </row>
    <row r="76" spans="1:7" x14ac:dyDescent="0.25">
      <c r="A76" s="78"/>
      <c r="B76" s="78"/>
      <c r="C76" s="79"/>
      <c r="D76" s="78"/>
      <c r="E76" s="80"/>
      <c r="F76" s="81"/>
      <c r="G76" s="78"/>
    </row>
    <row r="77" spans="1:7" x14ac:dyDescent="0.25">
      <c r="A77" s="78"/>
      <c r="B77" s="78"/>
      <c r="C77" s="79"/>
      <c r="D77" s="78"/>
      <c r="E77" s="80"/>
      <c r="F77" s="81"/>
      <c r="G77" s="78"/>
    </row>
  </sheetData>
  <pageMargins left="0.7" right="0.7" top="0.75" bottom="0.75" header="0.3" footer="0.3"/>
  <pageSetup paperSize="5" scale="86" fitToHeight="2" orientation="landscape" r:id="rId1"/>
  <headerFooter>
    <oddHeader>&amp;LCRÉDIT D'IMPÔT DE L'ONTARIO POUR LES PRODUITS MULTIMÉDIAS INTERACTIFS NUMÉRIQUES (CIOPMIN) – BARÈME DES COÛTS
&amp;16NOMS ET ADRESSES DE RÉMUNÉRATION&amp;R&amp;G</oddHeader>
    <oddFooter>&amp;Lmai 2019&amp;C
Page &amp;P de &amp;N&amp;R&amp;F</oddFooter>
  </headerFooter>
  <rowBreaks count="1" manualBreakCount="1">
    <brk id="39" max="16383" man="1"/>
  </rowBreaks>
  <ignoredErrors>
    <ignoredError sqref="B3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Produit 1 </vt:lpstr>
      <vt:lpstr>Produit 2</vt:lpstr>
      <vt:lpstr>Adresses de rémunération</vt:lpstr>
    </vt:vector>
  </TitlesOfParts>
  <Company>Ontario Media Development Corporation (OMDC)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Olivier</dc:creator>
  <cp:lastModifiedBy>Karolina Tomaszewska [OMDC]</cp:lastModifiedBy>
  <cp:lastPrinted>2018-04-23T21:22:45Z</cp:lastPrinted>
  <dcterms:created xsi:type="dcterms:W3CDTF">2010-09-09T20:05:46Z</dcterms:created>
  <dcterms:modified xsi:type="dcterms:W3CDTF">2019-05-22T20:52:37Z</dcterms:modified>
</cp:coreProperties>
</file>