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 and Stakeholder Relations\Marketing and Education\Website Content\English\OIDMTC\"/>
    </mc:Choice>
  </mc:AlternateContent>
  <bookViews>
    <workbookView xWindow="0" yWindow="0" windowWidth="27840" windowHeight="6945" activeTab="2"/>
  </bookViews>
  <sheets>
    <sheet name="Example 1" sheetId="1" r:id="rId1"/>
    <sheet name="Example 2" sheetId="3" r:id="rId2"/>
    <sheet name="Remuneration Addresses" sheetId="2" r:id="rId3"/>
  </sheets>
  <calcPr calcId="152511"/>
</workbook>
</file>

<file path=xl/calcChain.xml><?xml version="1.0" encoding="utf-8"?>
<calcChain xmlns="http://schemas.openxmlformats.org/spreadsheetml/2006/main">
  <c r="Q282" i="3" l="1"/>
  <c r="P282" i="3"/>
  <c r="O282" i="3"/>
  <c r="N282" i="3"/>
  <c r="M282" i="3"/>
  <c r="J281" i="3"/>
  <c r="L281" i="3" s="1"/>
  <c r="J280" i="3"/>
  <c r="L280" i="3" s="1"/>
  <c r="J279" i="3"/>
  <c r="L279" i="3" s="1"/>
  <c r="J278" i="3"/>
  <c r="L278" i="3" s="1"/>
  <c r="J277" i="3"/>
  <c r="L277" i="3" s="1"/>
  <c r="J276" i="3"/>
  <c r="L276" i="3" s="1"/>
  <c r="J275" i="3"/>
  <c r="L275" i="3" s="1"/>
  <c r="J274" i="3"/>
  <c r="L274" i="3" s="1"/>
  <c r="J273" i="3"/>
  <c r="L273" i="3" s="1"/>
  <c r="J272" i="3"/>
  <c r="L272" i="3" s="1"/>
  <c r="J270" i="3"/>
  <c r="L270" i="3" s="1"/>
  <c r="J269" i="3"/>
  <c r="L269" i="3" s="1"/>
  <c r="J268" i="3"/>
  <c r="L268" i="3" s="1"/>
  <c r="J267" i="3"/>
  <c r="L267" i="3" s="1"/>
  <c r="J266" i="3"/>
  <c r="L266" i="3" s="1"/>
  <c r="J265" i="3"/>
  <c r="L265" i="3" s="1"/>
  <c r="J264" i="3"/>
  <c r="L264" i="3" s="1"/>
  <c r="J263" i="3"/>
  <c r="L263" i="3" s="1"/>
  <c r="J262" i="3"/>
  <c r="L262" i="3" s="1"/>
  <c r="J261" i="3"/>
  <c r="L261" i="3" s="1"/>
  <c r="J260" i="3"/>
  <c r="L260" i="3" s="1"/>
  <c r="J259" i="3"/>
  <c r="L259" i="3" s="1"/>
  <c r="J258" i="3"/>
  <c r="L258" i="3" s="1"/>
  <c r="J257" i="3"/>
  <c r="L257" i="3" s="1"/>
  <c r="J256" i="3"/>
  <c r="L256" i="3" s="1"/>
  <c r="J255" i="3"/>
  <c r="L255" i="3" s="1"/>
  <c r="J254" i="3"/>
  <c r="L254" i="3" s="1"/>
  <c r="J253" i="3"/>
  <c r="L253" i="3" s="1"/>
  <c r="J252" i="3"/>
  <c r="L252" i="3" s="1"/>
  <c r="J251" i="3"/>
  <c r="L251" i="3" s="1"/>
  <c r="J250" i="3"/>
  <c r="L250" i="3" s="1"/>
  <c r="J249" i="3"/>
  <c r="L249" i="3" s="1"/>
  <c r="J247" i="3"/>
  <c r="L247" i="3" s="1"/>
  <c r="J246" i="3"/>
  <c r="L246" i="3" s="1"/>
  <c r="J245" i="3"/>
  <c r="L245" i="3" s="1"/>
  <c r="J244" i="3"/>
  <c r="L244" i="3" s="1"/>
  <c r="J243" i="3"/>
  <c r="L243" i="3" s="1"/>
  <c r="J242" i="3"/>
  <c r="L242" i="3" s="1"/>
  <c r="J241" i="3"/>
  <c r="L241" i="3" s="1"/>
  <c r="J240" i="3"/>
  <c r="L240" i="3" s="1"/>
  <c r="J239" i="3"/>
  <c r="L239" i="3" s="1"/>
  <c r="J238" i="3"/>
  <c r="L238" i="3" s="1"/>
  <c r="J237" i="3"/>
  <c r="L237" i="3" s="1"/>
  <c r="J236" i="3"/>
  <c r="L236" i="3" s="1"/>
  <c r="J235" i="3"/>
  <c r="L235" i="3" s="1"/>
  <c r="J234" i="3"/>
  <c r="L234" i="3" s="1"/>
  <c r="J233" i="3"/>
  <c r="L233" i="3" s="1"/>
  <c r="C226" i="3"/>
  <c r="J222" i="3"/>
  <c r="J221" i="3"/>
  <c r="J220" i="3"/>
  <c r="J219" i="3"/>
  <c r="J217" i="3"/>
  <c r="J216" i="3"/>
  <c r="J215" i="3"/>
  <c r="J214" i="3"/>
  <c r="J212" i="3"/>
  <c r="J211" i="3"/>
  <c r="J210" i="3"/>
  <c r="J209" i="3"/>
  <c r="J207" i="3"/>
  <c r="J206" i="3"/>
  <c r="J205" i="3"/>
  <c r="J204" i="3"/>
  <c r="J198" i="3"/>
  <c r="J197" i="3"/>
  <c r="J196" i="3"/>
  <c r="J194" i="3"/>
  <c r="J193" i="3"/>
  <c r="J192" i="3"/>
  <c r="J190" i="3"/>
  <c r="J189" i="3"/>
  <c r="J188" i="3"/>
  <c r="J186" i="3"/>
  <c r="J185" i="3"/>
  <c r="J184" i="3"/>
  <c r="J183" i="3"/>
  <c r="J181" i="3"/>
  <c r="J180" i="3"/>
  <c r="J179" i="3"/>
  <c r="J178" i="3"/>
  <c r="C172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51" i="3" s="1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C112" i="3"/>
  <c r="O108" i="3"/>
  <c r="N108" i="3"/>
  <c r="Q106" i="3"/>
  <c r="Q108" i="3" s="1"/>
  <c r="P106" i="3"/>
  <c r="P108" i="3" s="1"/>
  <c r="O106" i="3"/>
  <c r="N106" i="3"/>
  <c r="M106" i="3"/>
  <c r="M108" i="3" s="1"/>
  <c r="J105" i="3"/>
  <c r="L105" i="3" s="1"/>
  <c r="J104" i="3"/>
  <c r="L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L98" i="3" s="1"/>
  <c r="J97" i="3"/>
  <c r="L97" i="3" s="1"/>
  <c r="J96" i="3"/>
  <c r="L96" i="3" s="1"/>
  <c r="Q93" i="3"/>
  <c r="P93" i="3"/>
  <c r="O93" i="3"/>
  <c r="N93" i="3"/>
  <c r="M93" i="3"/>
  <c r="R93" i="3" s="1"/>
  <c r="Q91" i="3"/>
  <c r="P91" i="3"/>
  <c r="O91" i="3"/>
  <c r="N91" i="3"/>
  <c r="M91" i="3"/>
  <c r="R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J91" i="3" s="1"/>
  <c r="O78" i="3"/>
  <c r="O110" i="3" s="1"/>
  <c r="N78" i="3"/>
  <c r="N110" i="3" s="1"/>
  <c r="Q76" i="3"/>
  <c r="Q78" i="3" s="1"/>
  <c r="P76" i="3"/>
  <c r="P78" i="3" s="1"/>
  <c r="O76" i="3"/>
  <c r="N76" i="3"/>
  <c r="M76" i="3"/>
  <c r="M78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C60" i="3"/>
  <c r="Q57" i="3"/>
  <c r="P57" i="3"/>
  <c r="O57" i="3"/>
  <c r="N57" i="3"/>
  <c r="M57" i="3"/>
  <c r="L56" i="3"/>
  <c r="J56" i="3"/>
  <c r="L55" i="3"/>
  <c r="J55" i="3"/>
  <c r="L54" i="3"/>
  <c r="J54" i="3"/>
  <c r="L53" i="3"/>
  <c r="J53" i="3"/>
  <c r="L52" i="3"/>
  <c r="J52" i="3"/>
  <c r="L51" i="3"/>
  <c r="J51" i="3"/>
  <c r="L50" i="3"/>
  <c r="J50" i="3"/>
  <c r="L49" i="3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J42" i="3"/>
  <c r="L41" i="3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R282" i="3" l="1"/>
  <c r="Q110" i="3"/>
  <c r="J199" i="3"/>
  <c r="J168" i="3"/>
  <c r="J201" i="3" s="1"/>
  <c r="J134" i="3"/>
  <c r="L57" i="3"/>
  <c r="R57" i="3"/>
  <c r="J57" i="3"/>
  <c r="R78" i="3"/>
  <c r="M110" i="3"/>
  <c r="R108" i="3"/>
  <c r="L76" i="3"/>
  <c r="L282" i="3"/>
  <c r="P110" i="3"/>
  <c r="L106" i="3"/>
  <c r="J282" i="3"/>
  <c r="R76" i="3"/>
  <c r="L81" i="3"/>
  <c r="L91" i="3" s="1"/>
  <c r="R106" i="3"/>
  <c r="J76" i="3"/>
  <c r="J106" i="3"/>
  <c r="J272" i="1"/>
  <c r="L272" i="1" s="1"/>
  <c r="J252" i="1"/>
  <c r="L252" i="1" s="1"/>
  <c r="J251" i="1"/>
  <c r="L251" i="1" s="1"/>
  <c r="J250" i="1"/>
  <c r="L250" i="1" s="1"/>
  <c r="J249" i="1"/>
  <c r="L249" i="1" s="1"/>
  <c r="J234" i="1"/>
  <c r="L234" i="1" s="1"/>
  <c r="J233" i="1"/>
  <c r="L233" i="1" s="1"/>
  <c r="R110" i="3" l="1"/>
  <c r="J170" i="3"/>
  <c r="L17" i="1"/>
  <c r="J17" i="1"/>
  <c r="J66" i="1"/>
  <c r="L66" i="1" s="1"/>
  <c r="J98" i="1"/>
  <c r="L98" i="1" s="1"/>
  <c r="J97" i="1"/>
  <c r="L97" i="1" s="1"/>
  <c r="J96" i="1"/>
  <c r="L96" i="1" s="1"/>
  <c r="J221" i="1" l="1"/>
  <c r="J220" i="1"/>
  <c r="J219" i="1"/>
  <c r="J216" i="1"/>
  <c r="J215" i="1"/>
  <c r="J214" i="1"/>
  <c r="J211" i="1"/>
  <c r="J210" i="1"/>
  <c r="J209" i="1"/>
  <c r="J217" i="1" l="1"/>
  <c r="Q91" i="1"/>
  <c r="Q93" i="1" s="1"/>
  <c r="P91" i="1"/>
  <c r="P93" i="1" s="1"/>
  <c r="O91" i="1"/>
  <c r="N91" i="1"/>
  <c r="M91" i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R91" i="1" l="1"/>
  <c r="L91" i="1"/>
  <c r="J91" i="1"/>
  <c r="L56" i="1"/>
  <c r="J30" i="1"/>
  <c r="L21" i="1"/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0" i="1"/>
  <c r="L19" i="1"/>
  <c r="L18" i="1"/>
  <c r="L57" i="1" l="1"/>
  <c r="P282" i="1"/>
  <c r="P106" i="1"/>
  <c r="P108" i="1" s="1"/>
  <c r="P76" i="1"/>
  <c r="P78" i="1" s="1"/>
  <c r="P57" i="1"/>
  <c r="P110" i="1" l="1"/>
  <c r="B1" i="2"/>
  <c r="J206" i="1" l="1"/>
  <c r="J205" i="1"/>
  <c r="J204" i="1"/>
  <c r="J207" i="1" l="1"/>
  <c r="M282" i="1"/>
  <c r="O76" i="1" l="1"/>
  <c r="O78" i="1" s="1"/>
  <c r="M76" i="1"/>
  <c r="M78" i="1" s="1"/>
  <c r="O106" i="1" l="1"/>
  <c r="N106" i="1"/>
  <c r="N93" i="1" s="1"/>
  <c r="M106" i="1"/>
  <c r="Q106" i="1"/>
  <c r="O108" i="1" l="1"/>
  <c r="O93" i="1"/>
  <c r="M108" i="1"/>
  <c r="M110" i="1" s="1"/>
  <c r="M93" i="1"/>
  <c r="Q76" i="1"/>
  <c r="Q78" i="1" s="1"/>
  <c r="N76" i="1"/>
  <c r="N78" i="1" s="1"/>
  <c r="J189" i="1"/>
  <c r="J184" i="1"/>
  <c r="J185" i="1"/>
  <c r="J180" i="1"/>
  <c r="J156" i="1"/>
  <c r="J157" i="1"/>
  <c r="J158" i="1"/>
  <c r="J159" i="1"/>
  <c r="J122" i="1"/>
  <c r="J123" i="1"/>
  <c r="J124" i="1"/>
  <c r="J125" i="1"/>
  <c r="J126" i="1"/>
  <c r="J127" i="1"/>
  <c r="J137" i="1"/>
  <c r="J138" i="1"/>
  <c r="J139" i="1"/>
  <c r="J140" i="1"/>
  <c r="J141" i="1"/>
  <c r="J142" i="1"/>
  <c r="J143" i="1"/>
  <c r="J119" i="1"/>
  <c r="J120" i="1"/>
  <c r="J121" i="1"/>
  <c r="J144" i="1"/>
  <c r="J145" i="1"/>
  <c r="J146" i="1"/>
  <c r="J128" i="1"/>
  <c r="J129" i="1"/>
  <c r="R93" i="1" l="1"/>
  <c r="O110" i="1"/>
  <c r="R78" i="1"/>
  <c r="R76" i="1"/>
  <c r="J167" i="1"/>
  <c r="J166" i="1"/>
  <c r="J165" i="1"/>
  <c r="J164" i="1"/>
  <c r="J163" i="1"/>
  <c r="J162" i="1"/>
  <c r="J161" i="1"/>
  <c r="J160" i="1"/>
  <c r="J155" i="1"/>
  <c r="J154" i="1"/>
  <c r="J153" i="1"/>
  <c r="J150" i="1"/>
  <c r="J149" i="1"/>
  <c r="J148" i="1"/>
  <c r="J147" i="1"/>
  <c r="J136" i="1"/>
  <c r="J133" i="1"/>
  <c r="J132" i="1"/>
  <c r="J131" i="1"/>
  <c r="J130" i="1"/>
  <c r="J118" i="1"/>
  <c r="C112" i="1"/>
  <c r="J134" i="1" l="1"/>
  <c r="J151" i="1"/>
  <c r="J168" i="1"/>
  <c r="Q282" i="1"/>
  <c r="J170" i="1" l="1"/>
  <c r="O282" i="1"/>
  <c r="N282" i="1"/>
  <c r="N108" i="1"/>
  <c r="N110" i="1" s="1"/>
  <c r="Q57" i="1" l="1"/>
  <c r="O57" i="1"/>
  <c r="N57" i="1"/>
  <c r="M57" i="1"/>
  <c r="Q108" i="1"/>
  <c r="Q110" i="1" l="1"/>
  <c r="R110" i="1" s="1"/>
  <c r="R57" i="1"/>
  <c r="J212" i="1"/>
  <c r="J198" i="1"/>
  <c r="J197" i="1"/>
  <c r="J196" i="1"/>
  <c r="J194" i="1"/>
  <c r="J193" i="1"/>
  <c r="J192" i="1"/>
  <c r="J190" i="1"/>
  <c r="J188" i="1"/>
  <c r="J186" i="1"/>
  <c r="J183" i="1"/>
  <c r="J181" i="1"/>
  <c r="J179" i="1"/>
  <c r="J178" i="1"/>
  <c r="C172" i="1"/>
  <c r="J222" i="1" l="1"/>
  <c r="J199" i="1"/>
  <c r="J201" i="1" s="1"/>
  <c r="J268" i="1"/>
  <c r="L268" i="1" s="1"/>
  <c r="J266" i="1"/>
  <c r="L266" i="1" s="1"/>
  <c r="J103" i="1"/>
  <c r="L103" i="1" s="1"/>
  <c r="B3" i="2"/>
  <c r="B2" i="2"/>
  <c r="C60" i="1"/>
  <c r="J67" i="1"/>
  <c r="L67" i="1" s="1"/>
  <c r="C226" i="1"/>
  <c r="J275" i="1"/>
  <c r="L275" i="1" s="1"/>
  <c r="J258" i="1"/>
  <c r="L258" i="1" s="1"/>
  <c r="J253" i="1"/>
  <c r="L253" i="1" s="1"/>
  <c r="J254" i="1"/>
  <c r="L254" i="1" s="1"/>
  <c r="J255" i="1"/>
  <c r="L255" i="1" s="1"/>
  <c r="J256" i="1"/>
  <c r="L256" i="1" s="1"/>
  <c r="J257" i="1"/>
  <c r="L257" i="1" s="1"/>
  <c r="J259" i="1"/>
  <c r="L259" i="1" s="1"/>
  <c r="J260" i="1"/>
  <c r="L260" i="1" s="1"/>
  <c r="J261" i="1"/>
  <c r="L261" i="1" s="1"/>
  <c r="J262" i="1"/>
  <c r="L262" i="1" s="1"/>
  <c r="J263" i="1"/>
  <c r="L263" i="1" s="1"/>
  <c r="J273" i="1"/>
  <c r="L273" i="1" s="1"/>
  <c r="J274" i="1"/>
  <c r="L274" i="1" s="1"/>
  <c r="J276" i="1"/>
  <c r="L276" i="1" s="1"/>
  <c r="J277" i="1"/>
  <c r="L277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99" i="1"/>
  <c r="L99" i="1" s="1"/>
  <c r="J100" i="1"/>
  <c r="L100" i="1" s="1"/>
  <c r="J101" i="1"/>
  <c r="L101" i="1" s="1"/>
  <c r="J102" i="1"/>
  <c r="L102" i="1" s="1"/>
  <c r="J104" i="1"/>
  <c r="L104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68" i="1"/>
  <c r="J43" i="1"/>
  <c r="J281" i="1"/>
  <c r="L281" i="1" s="1"/>
  <c r="J280" i="1"/>
  <c r="L280" i="1" s="1"/>
  <c r="J270" i="1"/>
  <c r="L270" i="1" s="1"/>
  <c r="J245" i="1"/>
  <c r="L245" i="1" s="1"/>
  <c r="J28" i="1"/>
  <c r="J105" i="1"/>
  <c r="L105" i="1" s="1"/>
  <c r="J75" i="1"/>
  <c r="L75" i="1" s="1"/>
  <c r="J18" i="1"/>
  <c r="J19" i="1"/>
  <c r="J20" i="1"/>
  <c r="J21" i="1"/>
  <c r="J22" i="1"/>
  <c r="J23" i="1"/>
  <c r="J24" i="1"/>
  <c r="J25" i="1"/>
  <c r="J26" i="1"/>
  <c r="J27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247" i="1"/>
  <c r="L247" i="1" s="1"/>
  <c r="J243" i="1"/>
  <c r="L243" i="1" s="1"/>
  <c r="J264" i="1"/>
  <c r="L264" i="1" s="1"/>
  <c r="J278" i="1"/>
  <c r="L278" i="1" s="1"/>
  <c r="J246" i="1"/>
  <c r="L246" i="1" s="1"/>
  <c r="J244" i="1"/>
  <c r="L244" i="1" s="1"/>
  <c r="J242" i="1"/>
  <c r="L242" i="1" s="1"/>
  <c r="J265" i="1"/>
  <c r="L265" i="1" s="1"/>
  <c r="J267" i="1"/>
  <c r="L267" i="1" s="1"/>
  <c r="J269" i="1"/>
  <c r="L269" i="1" s="1"/>
  <c r="J279" i="1"/>
  <c r="L279" i="1" s="1"/>
  <c r="L106" i="1" l="1"/>
  <c r="J106" i="1"/>
  <c r="J76" i="1"/>
  <c r="L68" i="1"/>
  <c r="L282" i="1"/>
  <c r="J282" i="1"/>
  <c r="J57" i="1"/>
  <c r="R282" i="1"/>
  <c r="R106" i="1"/>
  <c r="L76" i="1" l="1"/>
  <c r="R108" i="1"/>
</calcChain>
</file>

<file path=xl/sharedStrings.xml><?xml version="1.0" encoding="utf-8"?>
<sst xmlns="http://schemas.openxmlformats.org/spreadsheetml/2006/main" count="539" uniqueCount="285">
  <si>
    <t>Total</t>
  </si>
  <si>
    <t>Qualifying Remuneration Expenditures</t>
  </si>
  <si>
    <t>Specified Product (yes or no) :</t>
  </si>
  <si>
    <t>Product Title :</t>
  </si>
  <si>
    <t>Applicant Corporation :</t>
  </si>
  <si>
    <t>Total Expenditures</t>
  </si>
  <si>
    <t>% Allocation to Product Development</t>
  </si>
  <si>
    <t>Incurred Prior to 24 Mar 2006</t>
  </si>
  <si>
    <t>Incurred After 23 Mar 2006 &amp; Prior to 26 Mar 2008</t>
  </si>
  <si>
    <t>Incurred After 25 Mar 2008 &amp; Prior to 27 Mar 2009</t>
  </si>
  <si>
    <t>Qualifying Marketing &amp; Distribution Expenditures</t>
  </si>
  <si>
    <t>Total Marketing &amp; Distribution Expenditures</t>
  </si>
  <si>
    <t>Description of Work Performed</t>
  </si>
  <si>
    <t>Job Title</t>
  </si>
  <si>
    <t>Qualifying Wage Expenditures</t>
  </si>
  <si>
    <t>Labour</t>
  </si>
  <si>
    <t>Non-Labour</t>
  </si>
  <si>
    <t>Shaded cells contain formulas and calculate totals automatically</t>
  </si>
  <si>
    <t>Description of Services or Work Performed</t>
  </si>
  <si>
    <t>Total Cost of Product, including unclaimed costs :</t>
  </si>
  <si>
    <t>Total Remuneration Expenditures</t>
  </si>
  <si>
    <t>Marketing &amp; Distribution Percentage</t>
  </si>
  <si>
    <t>Total          Non-Claimed Development Expenditures</t>
  </si>
  <si>
    <t>Non-Claimed Labour Expenditures</t>
  </si>
  <si>
    <t>Total Development Expenditures</t>
  </si>
  <si>
    <t>Total Qualifying Wages</t>
  </si>
  <si>
    <t>Total Qualifying Remuneration</t>
  </si>
  <si>
    <t>Total Qualifying Marketing &amp; Distribution</t>
  </si>
  <si>
    <t>Employee Name (paid by Applicant Company only)</t>
  </si>
  <si>
    <t>DEVELOPMENT EXPENDITURES - WAGES (Ontario Residents only)</t>
  </si>
  <si>
    <t>Begin Date        dd-mmm-yy</t>
  </si>
  <si>
    <t>End Date           dd-mmm-yy</t>
  </si>
  <si>
    <t>% Allocation to Marketing &amp; Distribution</t>
  </si>
  <si>
    <t>TOTAL MARKETING &amp; DISTRIBUTION EXPENDITURES</t>
  </si>
  <si>
    <t>Total Wage Expenditures</t>
  </si>
  <si>
    <t>Total          Eligible Wage Expenditures</t>
  </si>
  <si>
    <t>Gross           Remuneration Expenditures</t>
  </si>
  <si>
    <t>Eligible Remuneration Expenditures</t>
  </si>
  <si>
    <t>Gross  Marketing &amp; Distribution          Expenditures</t>
  </si>
  <si>
    <t>Total Marketing &amp; Distribution  Expenditures</t>
  </si>
  <si>
    <t>Job Title / Expenditure Type</t>
  </si>
  <si>
    <t>Company Name (if applicable)</t>
  </si>
  <si>
    <t>Incurred Outside of Ontario</t>
  </si>
  <si>
    <t>Date Schedule Completed (dd-mmm-yy) :</t>
  </si>
  <si>
    <t xml:space="preserve">as of the end of the calendar year that precedes the calendar year in which they </t>
  </si>
  <si>
    <t>Taxation Year End (dd-mmm-yy) :</t>
  </si>
  <si>
    <t xml:space="preserve">rendered the services. </t>
  </si>
  <si>
    <t>REMUNERATION NAMES &amp; ADDRESSES</t>
  </si>
  <si>
    <t>Individual's Name</t>
  </si>
  <si>
    <t>Contractor Company Name 
(if applicable)</t>
  </si>
  <si>
    <t>Individual's Address</t>
  </si>
  <si>
    <t>City</t>
  </si>
  <si>
    <t>Province/State</t>
  </si>
  <si>
    <t>Postal Code/Zip</t>
  </si>
  <si>
    <t>Country</t>
  </si>
  <si>
    <t>Contractor Company Name (if applicable)</t>
  </si>
  <si>
    <t xml:space="preserve">Individual Name </t>
  </si>
  <si>
    <t>DEVELOPMENT EXPENDITURES - REMUNERATION (Ontario Residents only)</t>
  </si>
  <si>
    <t>Year End (dd-mmm-yy) :</t>
  </si>
  <si>
    <t>Individual Name</t>
  </si>
  <si>
    <t xml:space="preserve">* Applicants must declare all product development labour, claimed for OIDMTC or not. Use this section to list all product development labour not eligible and not claimed for OIDMTC. </t>
  </si>
  <si>
    <t>Meals and Entertainment (automatically reduced by 50%)</t>
  </si>
  <si>
    <t>Individual's Address*</t>
  </si>
  <si>
    <t>* List the resident addresses of all remuneration individuals and corporations below</t>
  </si>
  <si>
    <t xml:space="preserve">Product :  </t>
  </si>
  <si>
    <t>Paid to Individual(s) and Companies Non-Arm's Length from the Applicant Corporation</t>
  </si>
  <si>
    <t>Paid to Non-Taxable or Non-Canadian Corporation(s)</t>
  </si>
  <si>
    <t>Paid to Non-Ontario Residents</t>
  </si>
  <si>
    <t>OTHER DEVELOPMENT LABOUR EXPENDITURES INCURRED IN THE CLAIM PERIOD (UNCLAIMED AND INELIGIBLE)*</t>
  </si>
  <si>
    <t>Digital Games</t>
  </si>
  <si>
    <t>Ineligible Development Remuneration Labour</t>
  </si>
  <si>
    <t>Applicant Employee Wages</t>
  </si>
  <si>
    <t>DEVELOPMENT LABOUR EXPENDITURES CLAIMED FOR SCIENTIFIC RESEARCH &amp; EXPERIMENTAL DEVELOPMENT (SR&amp;ED) TAX CREDIT - INELIGIBLE FOR OIDMTC</t>
  </si>
  <si>
    <t>Notes:</t>
  </si>
  <si>
    <r>
      <t>•</t>
    </r>
    <r>
      <rPr>
        <sz val="11"/>
        <color rgb="FF000000"/>
        <rFont val="Calibri"/>
        <family val="2"/>
        <scheme val="minor"/>
      </rPr>
      <t xml:space="preserve"> Qualifying Remuneration Expenditures incurred prior to March 26, 2009 are automatically reduced by 50%.</t>
    </r>
  </si>
  <si>
    <r>
      <t>•</t>
    </r>
    <r>
      <rPr>
        <sz val="11"/>
        <color rgb="FF000000"/>
        <rFont val="Calibri"/>
        <family val="2"/>
        <scheme val="minor"/>
      </rPr>
      <t xml:space="preserve"> Use a separate Expenditure Breakdown for each product you are claiming.</t>
    </r>
  </si>
  <si>
    <r>
      <t>•</t>
    </r>
    <r>
      <rPr>
        <sz val="11"/>
        <color rgb="FF000000"/>
        <rFont val="Calibri"/>
        <family val="2"/>
        <scheme val="minor"/>
      </rPr>
      <t xml:space="preserve"> Specified and Non-Specified Products completed after March 25, 2008 are allowed labour expenditures going back</t>
    </r>
  </si>
  <si>
    <t xml:space="preserve">  in time 37 months from the end of the month in which the product was completed.</t>
  </si>
  <si>
    <t>GRAND TOTAL DEVELOPMENT REMUNERATION</t>
  </si>
  <si>
    <t xml:space="preserve">• Marketing &amp; Distribution Expenditures are not eligible on Specified Products. </t>
  </si>
  <si>
    <t>• Non-specified products are allowed Marketing &amp; Distribution Expenditures for 24 months prior to product completion date &amp; 12 months after that date.</t>
  </si>
  <si>
    <t>MARKETING &amp; DISTRIBUTION EXPENDITURES*</t>
  </si>
  <si>
    <t>* Only Non-Specified Products can claim up to $100,000 of Marketing &amp; Distribution Expenditures.</t>
  </si>
  <si>
    <t>WAGES</t>
  </si>
  <si>
    <t>REMUNERATION</t>
  </si>
  <si>
    <t>MARKETING &amp; DISTRIBUTION (M&amp;D)</t>
  </si>
  <si>
    <t>SR&amp;ED (Scientific Research &amp; Experimental Development) Claimed Labour</t>
  </si>
  <si>
    <t>INELIGIBLE DEVELOPMENT LABOUR</t>
  </si>
  <si>
    <t>SUB-TOTAL MULTI-EMPLOYEE/MULTI-SHAREHOLDER DEVELOPMENT REMUNERATION</t>
  </si>
  <si>
    <t>SUB-TOTAL INDIVIDUAL &amp; PERSONAL SERVICE CORPORATION DEVELOPMENT REMUNERATION</t>
  </si>
  <si>
    <t>This spreadsheet is to assist you in identifying eligible labour and M&amp;D costs to calculate the OIDMTC. It is not a substitute for the Taxation Act, 2007 and applicable Regulations. The CRA determines the amount of taxpayer’s tax credit in accordance with that legislation.</t>
  </si>
  <si>
    <t>TOTAL SR&amp;ED DEVELOPMENT LABOUR</t>
  </si>
  <si>
    <t>% directly attributable to labour</t>
  </si>
  <si>
    <t>Paid to Controlling Shareholder(s) who are not Employees</t>
  </si>
  <si>
    <t>Government Assistance (If unsure, list the details here)</t>
  </si>
  <si>
    <t>Ineligible Development Wage and Remuneration Labour</t>
  </si>
  <si>
    <t>SR&amp;ED Claimed Labour Expenditures</t>
  </si>
  <si>
    <t>Total SR&amp;ED Development Expenditures</t>
  </si>
  <si>
    <t>Total SR&amp;ED Claimed Development Expenditures</t>
  </si>
  <si>
    <t>Incurred After 26 Mar 2009 &amp; Prior to April 24, 2015</t>
  </si>
  <si>
    <t>Incurred After April 23, 2015</t>
  </si>
  <si>
    <r>
      <t xml:space="preserve">• SR&amp;ED </t>
    </r>
    <r>
      <rPr>
        <b/>
        <sz val="11"/>
        <color rgb="FF000000"/>
        <rFont val="Calibri"/>
        <family val="2"/>
        <scheme val="minor"/>
      </rPr>
      <t>claimed</t>
    </r>
    <r>
      <rPr>
        <sz val="11"/>
        <color rgb="FF000000"/>
        <rFont val="Calibri"/>
        <family val="2"/>
        <scheme val="minor"/>
      </rPr>
      <t xml:space="preserve"> labour is </t>
    </r>
    <r>
      <rPr>
        <b/>
        <sz val="11"/>
        <color rgb="FF000000"/>
        <rFont val="Calibri"/>
        <family val="2"/>
        <scheme val="minor"/>
      </rPr>
      <t>ineligible</t>
    </r>
    <r>
      <rPr>
        <sz val="11"/>
        <color rgb="FF000000"/>
        <rFont val="Calibri"/>
        <family val="2"/>
        <scheme val="minor"/>
      </rPr>
      <t xml:space="preserve"> for OIDMTC.</t>
    </r>
  </si>
  <si>
    <t xml:space="preserve">*Remuneration paid to a taxable Canadian, Ontario-based corporation and/or a Partnership for the services of a member of the partnership, or its employees is subject to CRA's look-through approach to isolate labour, and to deduct profits and overheads. </t>
  </si>
  <si>
    <t>Multi-Share or Multi-Employee Company Labour Remuneration, and/or amounts paid to a Partnership (please name)</t>
  </si>
  <si>
    <t>(A)</t>
  </si>
  <si>
    <t>(B)</t>
  </si>
  <si>
    <t>Amounts Paid to Arm's Length, Taxable, Canadian, Ontario-based Multi-Employee and/or Multi-Share Corporations (please name)*</t>
  </si>
  <si>
    <t>Amounts Paid to Arm's Length, Taxable, Canadian, Ontario-based Partnerships (please name)*</t>
  </si>
  <si>
    <t>SUB-TOTAL PARTNERSHIP DEVELOPMENT REMUNERATION</t>
  </si>
  <si>
    <t>(C)</t>
  </si>
  <si>
    <t>(D)</t>
  </si>
  <si>
    <t>(E)</t>
  </si>
  <si>
    <t>(F)</t>
  </si>
  <si>
    <t>(H)</t>
  </si>
  <si>
    <t>Previously Claimed under 93.2 Specialized Digital Game Corporation for this digital game **</t>
  </si>
  <si>
    <t>** Products with previous 93.2 claim cannot be claimed again, but labour is factored in 80/25 Labour Test for development labour. Please contact OMDC for assistance if you have 93.2 labour.</t>
  </si>
  <si>
    <t>(J)</t>
  </si>
  <si>
    <t>(K)</t>
  </si>
  <si>
    <r>
      <t>(G</t>
    </r>
    <r>
      <rPr>
        <b/>
        <vertAlign val="superscript"/>
        <sz val="14"/>
        <color rgb="FF7030A0"/>
        <rFont val="Calibri"/>
        <family val="2"/>
      </rPr>
      <t>1</t>
    </r>
    <r>
      <rPr>
        <b/>
        <sz val="16"/>
        <color rgb="FF7030A0"/>
        <rFont val="Calibri"/>
        <family val="2"/>
      </rPr>
      <t>)</t>
    </r>
  </si>
  <si>
    <t>SUB TOTAL (G1)</t>
  </si>
  <si>
    <r>
      <t>(G</t>
    </r>
    <r>
      <rPr>
        <b/>
        <vertAlign val="superscript"/>
        <sz val="16"/>
        <color rgb="FF7030A0"/>
        <rFont val="Calibri"/>
        <family val="2"/>
      </rPr>
      <t>2</t>
    </r>
    <r>
      <rPr>
        <b/>
        <sz val="16"/>
        <color rgb="FF7030A0"/>
        <rFont val="Calibri"/>
        <family val="2"/>
      </rPr>
      <t>)</t>
    </r>
  </si>
  <si>
    <t>SUB TOTAL (G2)</t>
  </si>
  <si>
    <t>TOTAL FROM 'G1' + 'G2' = (G )</t>
  </si>
  <si>
    <t>Hypothetical Game Corporation</t>
  </si>
  <si>
    <t>The Game Game</t>
  </si>
  <si>
    <t>no</t>
  </si>
  <si>
    <t xml:space="preserve">Robert Smith </t>
  </si>
  <si>
    <t>Technical Lead / Editor / Coder</t>
  </si>
  <si>
    <t xml:space="preserve">Project Management, leading architecture and coding </t>
  </si>
  <si>
    <t xml:space="preserve">Product Artwork </t>
  </si>
  <si>
    <t xml:space="preserve">Sabrina Bernier </t>
  </si>
  <si>
    <t xml:space="preserve">Xylo Digital Inc. </t>
  </si>
  <si>
    <t>Programmer</t>
  </si>
  <si>
    <t>Programming in Flash</t>
  </si>
  <si>
    <t>Fiona Roy</t>
  </si>
  <si>
    <t xml:space="preserve">Artist </t>
  </si>
  <si>
    <t xml:space="preserve">Game Artwork </t>
  </si>
  <si>
    <t>Claire Martin</t>
  </si>
  <si>
    <t>Tuktoyaktuk Sound Inc.</t>
  </si>
  <si>
    <t>Music &amp; Sound</t>
  </si>
  <si>
    <t xml:space="preserve">Background Music </t>
  </si>
  <si>
    <t xml:space="preserve">Hypothetical Game Corporation </t>
  </si>
  <si>
    <t xml:space="preserve">Technical  Lead </t>
  </si>
  <si>
    <t xml:space="preserve">Programming of early stage prototype </t>
  </si>
  <si>
    <t>Kathy Jones</t>
  </si>
  <si>
    <t>Coder</t>
  </si>
  <si>
    <t>Coding of technical innovations</t>
  </si>
  <si>
    <t>Dan Jones</t>
  </si>
  <si>
    <t>Dan Digital Corp.</t>
  </si>
  <si>
    <t>C++ coder</t>
  </si>
  <si>
    <t xml:space="preserve">Coding and beta testing </t>
  </si>
  <si>
    <t>Sharon McPhee</t>
  </si>
  <si>
    <t xml:space="preserve">Rose of Sharon Inc. </t>
  </si>
  <si>
    <t xml:space="preserve">Sam Conner </t>
  </si>
  <si>
    <t xml:space="preserve">Technical Build Inc. </t>
  </si>
  <si>
    <t xml:space="preserve">Developer </t>
  </si>
  <si>
    <t xml:space="preserve">Flash development </t>
  </si>
  <si>
    <t xml:space="preserve">Tracey Lively </t>
  </si>
  <si>
    <t>Quality Assurance</t>
  </si>
  <si>
    <t>Flash  testing</t>
  </si>
  <si>
    <t>Dave Porter</t>
  </si>
  <si>
    <t xml:space="preserve">Industrial -Tech  Inc. </t>
  </si>
  <si>
    <t xml:space="preserve">Developer - Linux </t>
  </si>
  <si>
    <t xml:space="preserve">Coding, testing and compliance </t>
  </si>
  <si>
    <t>Cindy Smiley</t>
  </si>
  <si>
    <t>Jean-Guy Talbot / Quebec</t>
  </si>
  <si>
    <t xml:space="preserve">JGT Inc. </t>
  </si>
  <si>
    <t xml:space="preserve">Programming in Flash </t>
  </si>
  <si>
    <t>Robert Smith / Turks &amp; Caicos</t>
  </si>
  <si>
    <t>Technical Lead / Coder</t>
  </si>
  <si>
    <t>David  Roth</t>
  </si>
  <si>
    <t xml:space="preserve">Diamond Dave Ltd. / Associated Company </t>
  </si>
  <si>
    <t xml:space="preserve">Development </t>
  </si>
  <si>
    <t xml:space="preserve">Technical Development and detailed reviews </t>
  </si>
  <si>
    <t>Dollard St. Laurent</t>
  </si>
  <si>
    <t xml:space="preserve">Business Plan and Strategy </t>
  </si>
  <si>
    <t>Pre-design of the product concept</t>
  </si>
  <si>
    <t>Rogie Cheese</t>
  </si>
  <si>
    <t xml:space="preserve">CEO  75% Shareholder </t>
  </si>
  <si>
    <t xml:space="preserve">Concept Development </t>
  </si>
  <si>
    <t xml:space="preserve">Various Employees </t>
  </si>
  <si>
    <t xml:space="preserve">Indi-Tech Resource / Deli India </t>
  </si>
  <si>
    <t xml:space="preserve">HTML coding and source code development </t>
  </si>
  <si>
    <t xml:space="preserve">Kurt Carboneau </t>
  </si>
  <si>
    <t>Jeux Hypothétiques Inc.</t>
  </si>
  <si>
    <t xml:space="preserve">Game Developer </t>
  </si>
  <si>
    <t xml:space="preserve">Start of Game Design Document </t>
  </si>
  <si>
    <t>IRAP Agreement #555666</t>
  </si>
  <si>
    <t xml:space="preserve">Software Engineers </t>
  </si>
  <si>
    <t xml:space="preserve">Technical Development of iPad module </t>
  </si>
  <si>
    <t xml:space="preserve">Dan Jordan </t>
  </si>
  <si>
    <t xml:space="preserve">Product Demand and Focus Group Testing </t>
  </si>
  <si>
    <t>Louise Belanger</t>
  </si>
  <si>
    <t>Partner Inc.</t>
  </si>
  <si>
    <t>Developer</t>
  </si>
  <si>
    <t>Game controller development</t>
  </si>
  <si>
    <t>Asif Zahra</t>
  </si>
  <si>
    <t xml:space="preserve">Zahra Digital Arts Inc. </t>
  </si>
  <si>
    <t>Miguel Sanchez</t>
  </si>
  <si>
    <t xml:space="preserve">Sanchez Markets Inc. </t>
  </si>
  <si>
    <t>US Marketing Manager</t>
  </si>
  <si>
    <t xml:space="preserve">Focus Group Testing Inc. </t>
  </si>
  <si>
    <t xml:space="preserve">Product Market Research </t>
  </si>
  <si>
    <t xml:space="preserve">Testing product concepts with demographically targeted groups </t>
  </si>
  <si>
    <t xml:space="preserve">Google Click Ads </t>
  </si>
  <si>
    <t xml:space="preserve">Advertising </t>
  </si>
  <si>
    <t xml:space="preserve">Advertising the product </t>
  </si>
  <si>
    <t xml:space="preserve">Website Hosting Inc. </t>
  </si>
  <si>
    <t xml:space="preserve">Hosting / Distribution </t>
  </si>
  <si>
    <t>Distribution of the website product to users</t>
  </si>
  <si>
    <t>Robert Smith</t>
  </si>
  <si>
    <t>Trade Show</t>
  </si>
  <si>
    <t xml:space="preserve">Trade Show Exhibitor &amp; Booth </t>
  </si>
  <si>
    <t xml:space="preserve">Booth rental and admission costs to Vancouver DigiFestival  Trade Show </t>
  </si>
  <si>
    <t>White Spot, Vancouver BC</t>
  </si>
  <si>
    <t>Restaurant</t>
  </si>
  <si>
    <t xml:space="preserve">Dinner with potential clients </t>
  </si>
  <si>
    <t xml:space="preserve">Date This Schedule Was Completed (dd-mmm-yy) : </t>
  </si>
  <si>
    <t>Date of Product Completion (dd-mmm-yy) :</t>
  </si>
  <si>
    <t>Arm's Length Individuals paid directly and/or paid via a Sole Proprietorship or a Personal Corporation or Loan-out Corporation (please name)</t>
  </si>
  <si>
    <t>Individuals paid directly, and/or paid via a Sole Proprietorship or a Personal Corporation or Loan-out Corporation (please name)</t>
  </si>
  <si>
    <t>TOTAL DEVELOPMENT WAGES (A)</t>
  </si>
  <si>
    <t>SUB TOTAL (B)</t>
  </si>
  <si>
    <t>SUB TOTAL (C)</t>
  </si>
  <si>
    <t>SUB TOTAL (D)</t>
  </si>
  <si>
    <t>SUB TOTAL (E)</t>
  </si>
  <si>
    <t>SUB TOTAL (F)</t>
  </si>
  <si>
    <t>SUB TOTAL (H)</t>
  </si>
  <si>
    <t>(L)</t>
  </si>
  <si>
    <t>SUB TOTAL (J)</t>
  </si>
  <si>
    <t>SUB TOTAL (K)</t>
  </si>
  <si>
    <t>SUB TOTAL (L)</t>
  </si>
  <si>
    <t>Co-Development</t>
  </si>
  <si>
    <t>Government Assistance</t>
  </si>
  <si>
    <t>Ineligible Development</t>
  </si>
  <si>
    <t>Marketing products at Game Developers Conference 2014, San Francisco</t>
  </si>
  <si>
    <t>Porter Airlines</t>
  </si>
  <si>
    <t>Airfare</t>
  </si>
  <si>
    <t xml:space="preserve">Flight to attend Vancouver BC trade show to promote products </t>
  </si>
  <si>
    <t xml:space="preserve">Feasibility Matters Inc. </t>
  </si>
  <si>
    <t>Hypothetical GC Parent LLC</t>
  </si>
  <si>
    <t>Coding and Developing</t>
  </si>
  <si>
    <t xml:space="preserve">Product Feasibility Consultant </t>
  </si>
  <si>
    <r>
      <t xml:space="preserve">Incurred </t>
    </r>
    <r>
      <rPr>
        <b/>
        <sz val="11"/>
        <rFont val="Calibri"/>
        <family val="2"/>
      </rPr>
      <t>outside the 37 month claim period</t>
    </r>
  </si>
  <si>
    <t>Development labour incurred by another company or entity (including labour incurred before incorporation)</t>
  </si>
  <si>
    <t>Playtime Calculus</t>
  </si>
  <si>
    <t>Newborn Genius Inc.</t>
  </si>
  <si>
    <t>Chief Learning Officer</t>
  </si>
  <si>
    <t>Systems Architect</t>
  </si>
  <si>
    <t xml:space="preserve">Project Management, hardware and software architecture </t>
  </si>
  <si>
    <t>Composer, Musician</t>
  </si>
  <si>
    <t xml:space="preserve">Baroque N' Strings </t>
  </si>
  <si>
    <t>Penny Lest Fiddler</t>
  </si>
  <si>
    <t>Wind Bags 4 Hire</t>
  </si>
  <si>
    <t>Math Consultant</t>
  </si>
  <si>
    <t>Content creation, testing</t>
  </si>
  <si>
    <t>Graphic design and art</t>
  </si>
  <si>
    <t>Jacked on Kerouac</t>
  </si>
  <si>
    <t>Olivier Carmichael</t>
  </si>
  <si>
    <t>Neuroscience research, concept design, testing</t>
  </si>
  <si>
    <t>Maestro Angus McFadden</t>
  </si>
  <si>
    <t>Beat Poet, Dog Whisperer</t>
  </si>
  <si>
    <t>Compose, perform, and record original children's songs</t>
  </si>
  <si>
    <t>Subliminal poetry reading performance recording</t>
  </si>
  <si>
    <t>Launch video narrator</t>
  </si>
  <si>
    <t>Jump Cut Video Prod</t>
  </si>
  <si>
    <t>Video producer</t>
  </si>
  <si>
    <t>Shoot, direct and edit launch video</t>
  </si>
  <si>
    <t>Alan Smithee</t>
  </si>
  <si>
    <t>Amazon EC2</t>
  </si>
  <si>
    <t>Facebook</t>
  </si>
  <si>
    <t>Advertisements</t>
  </si>
  <si>
    <t>Marketing plan, business growth strategy</t>
  </si>
  <si>
    <t>Chief Marketing Officer</t>
  </si>
  <si>
    <t>Attend conference, interviews</t>
  </si>
  <si>
    <t>Mack Guinness</t>
  </si>
  <si>
    <t>Business strategy, supervision, advisory</t>
  </si>
  <si>
    <t>Chief Executive Officer</t>
  </si>
  <si>
    <t>Bretton Woods</t>
  </si>
  <si>
    <t>Jennifer Bae</t>
  </si>
  <si>
    <t>programming</t>
  </si>
  <si>
    <t>Node.js developer</t>
  </si>
  <si>
    <t>Stewart Leibniz</t>
  </si>
  <si>
    <t>Monica Château-Blanc</t>
  </si>
  <si>
    <t>Servers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</si>
</sst>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dd/mm/yy"/>
    <numFmt numFmtId="166" formatCode="&quot;$&quot;#,##0"/>
    <numFmt numFmtId="167" formatCode="[$-409]d\-mmm\-yyyy;@"/>
    <numFmt numFmtId="168" formatCode="&quot;$&quot;#,##0.00"/>
    <numFmt numFmtId="169" formatCode="[$-409]d\-mmm\-yy;@"/>
    <numFmt numFmtId="170" formatCode="m/d/yy;@"/>
    <numFmt numFmtId="171" formatCode="[$-409]dd\-mmm\-yy;@"/>
  </numFmts>
  <fonts count="45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9"/>
      <name val="Calibri"/>
      <family val="2"/>
    </font>
    <font>
      <sz val="10"/>
      <color indexed="8"/>
      <name val="Tahom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6"/>
      <color rgb="FF7030A0"/>
      <name val="Calibri"/>
      <family val="2"/>
    </font>
    <font>
      <b/>
      <sz val="16"/>
      <color rgb="FF7030A0"/>
      <name val="Calibri"/>
      <family val="2"/>
      <scheme val="minor"/>
    </font>
    <font>
      <b/>
      <vertAlign val="superscript"/>
      <sz val="14"/>
      <color rgb="FF7030A0"/>
      <name val="Calibri"/>
      <family val="2"/>
    </font>
    <font>
      <b/>
      <vertAlign val="superscript"/>
      <sz val="16"/>
      <color rgb="FF7030A0"/>
      <name val="Calibri"/>
      <family val="2"/>
    </font>
    <font>
      <sz val="9"/>
      <color rgb="FF7030A0"/>
      <name val="Calibri"/>
      <family val="2"/>
    </font>
    <font>
      <sz val="9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77">
    <xf numFmtId="0" fontId="0" fillId="0" borderId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31" fillId="0" borderId="0"/>
    <xf numFmtId="0" fontId="14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14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14" fillId="0" borderId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93">
    <xf numFmtId="0" fontId="0" fillId="0" borderId="0" xfId="0"/>
    <xf numFmtId="1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9" fontId="1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wrapText="1"/>
    </xf>
    <xf numFmtId="168" fontId="1" fillId="3" borderId="4" xfId="0" applyNumberFormat="1" applyFont="1" applyFill="1" applyBorder="1" applyAlignment="1" applyProtection="1">
      <alignment vertical="center" wrapText="1"/>
    </xf>
    <xf numFmtId="168" fontId="1" fillId="3" borderId="5" xfId="0" applyNumberFormat="1" applyFont="1" applyFill="1" applyBorder="1" applyAlignment="1" applyProtection="1">
      <alignment vertical="center" wrapText="1"/>
    </xf>
    <xf numFmtId="168" fontId="1" fillId="3" borderId="6" xfId="0" applyNumberFormat="1" applyFont="1" applyFill="1" applyBorder="1" applyAlignment="1" applyProtection="1">
      <alignment vertical="center" wrapText="1"/>
    </xf>
    <xf numFmtId="168" fontId="1" fillId="3" borderId="7" xfId="0" applyNumberFormat="1" applyFont="1" applyFill="1" applyBorder="1" applyAlignment="1" applyProtection="1">
      <alignment horizontal="right" vertical="center" wrapText="1"/>
    </xf>
    <xf numFmtId="168" fontId="1" fillId="3" borderId="4" xfId="0" applyNumberFormat="1" applyFont="1" applyFill="1" applyBorder="1" applyAlignment="1" applyProtection="1">
      <alignment horizontal="right" vertical="center" wrapText="1"/>
    </xf>
    <xf numFmtId="168" fontId="1" fillId="3" borderId="8" xfId="0" applyNumberFormat="1" applyFont="1" applyFill="1" applyBorder="1" applyAlignment="1" applyProtection="1">
      <alignment horizontal="right" vertical="center" wrapText="1"/>
    </xf>
    <xf numFmtId="168" fontId="13" fillId="4" borderId="6" xfId="0" applyNumberFormat="1" applyFont="1" applyFill="1" applyBorder="1" applyAlignment="1">
      <alignment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167" fontId="1" fillId="0" borderId="9" xfId="0" applyNumberFormat="1" applyFont="1" applyBorder="1" applyAlignment="1" applyProtection="1">
      <alignment vertical="top" wrapText="1"/>
      <protection locked="0"/>
    </xf>
    <xf numFmtId="166" fontId="1" fillId="0" borderId="9" xfId="0" applyNumberFormat="1" applyFont="1" applyBorder="1" applyAlignment="1" applyProtection="1">
      <alignment vertical="top" wrapText="1"/>
      <protection locked="0"/>
    </xf>
    <xf numFmtId="9" fontId="1" fillId="0" borderId="9" xfId="0" applyNumberFormat="1" applyFont="1" applyBorder="1" applyAlignment="1" applyProtection="1">
      <alignment vertical="top" wrapText="1"/>
      <protection locked="0"/>
    </xf>
    <xf numFmtId="9" fontId="12" fillId="3" borderId="9" xfId="0" applyNumberFormat="1" applyFont="1" applyFill="1" applyBorder="1" applyAlignment="1" applyProtection="1">
      <alignment vertical="top" wrapText="1"/>
      <protection locked="0"/>
    </xf>
    <xf numFmtId="168" fontId="1" fillId="0" borderId="10" xfId="0" applyNumberFormat="1" applyFont="1" applyBorder="1" applyAlignment="1" applyProtection="1">
      <alignment horizontal="right" vertical="top" wrapText="1"/>
      <protection locked="0"/>
    </xf>
    <xf numFmtId="168" fontId="1" fillId="0" borderId="9" xfId="0" applyNumberFormat="1" applyFont="1" applyBorder="1" applyAlignment="1" applyProtection="1">
      <alignment horizontal="right" vertical="top" wrapText="1"/>
      <protection locked="0"/>
    </xf>
    <xf numFmtId="0" fontId="1" fillId="5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168" fontId="1" fillId="0" borderId="11" xfId="0" applyNumberFormat="1" applyFont="1" applyBorder="1" applyAlignment="1" applyProtection="1">
      <alignment horizontal="right" vertical="top" wrapText="1"/>
      <protection locked="0"/>
    </xf>
    <xf numFmtId="168" fontId="1" fillId="0" borderId="1" xfId="0" applyNumberFormat="1" applyFont="1" applyBorder="1" applyAlignment="1" applyProtection="1">
      <alignment horizontal="right" vertical="top" wrapText="1"/>
      <protection locked="0"/>
    </xf>
    <xf numFmtId="168" fontId="1" fillId="3" borderId="10" xfId="0" applyNumberFormat="1" applyFont="1" applyFill="1" applyBorder="1" applyAlignment="1" applyProtection="1">
      <alignment vertical="top" wrapText="1"/>
    </xf>
    <xf numFmtId="0" fontId="1" fillId="0" borderId="10" xfId="0" applyFont="1" applyBorder="1" applyAlignment="1" applyProtection="1">
      <alignment vertical="top" wrapText="1" readingOrder="1"/>
      <protection locked="0"/>
    </xf>
    <xf numFmtId="168" fontId="1" fillId="0" borderId="10" xfId="0" applyNumberFormat="1" applyFont="1" applyBorder="1" applyAlignment="1" applyProtection="1">
      <alignment vertical="top" wrapText="1"/>
      <protection locked="0"/>
    </xf>
    <xf numFmtId="9" fontId="1" fillId="0" borderId="10" xfId="0" applyNumberFormat="1" applyFont="1" applyBorder="1" applyAlignment="1" applyProtection="1">
      <alignment vertical="top" wrapText="1"/>
      <protection locked="0"/>
    </xf>
    <xf numFmtId="0" fontId="13" fillId="6" borderId="0" xfId="0" applyFont="1" applyFill="1" applyAlignment="1">
      <alignment vertical="top" wrapText="1"/>
    </xf>
    <xf numFmtId="168" fontId="1" fillId="0" borderId="9" xfId="0" applyNumberFormat="1" applyFont="1" applyBorder="1" applyAlignment="1" applyProtection="1">
      <alignment vertical="top" wrapText="1"/>
      <protection locked="0"/>
    </xf>
    <xf numFmtId="0" fontId="1" fillId="0" borderId="9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67" fontId="1" fillId="0" borderId="0" xfId="0" applyNumberFormat="1" applyFont="1" applyBorder="1" applyAlignment="1" applyProtection="1">
      <alignment horizontal="center" vertical="top" wrapText="1"/>
      <protection locked="0"/>
    </xf>
    <xf numFmtId="166" fontId="4" fillId="0" borderId="0" xfId="0" applyNumberFormat="1" applyFont="1" applyAlignment="1" applyProtection="1">
      <alignment horizontal="center" vertical="top" wrapText="1"/>
      <protection locked="0"/>
    </xf>
    <xf numFmtId="168" fontId="1" fillId="0" borderId="9" xfId="0" applyNumberFormat="1" applyFont="1" applyFill="1" applyBorder="1" applyAlignment="1" applyProtection="1">
      <alignment horizontal="right" vertical="top" wrapText="1"/>
    </xf>
    <xf numFmtId="168" fontId="1" fillId="3" borderId="10" xfId="0" applyNumberFormat="1" applyFont="1" applyFill="1" applyBorder="1" applyAlignment="1" applyProtection="1">
      <alignment horizontal="right" vertical="top" wrapText="1"/>
    </xf>
    <xf numFmtId="9" fontId="2" fillId="3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right" vertical="center"/>
    </xf>
    <xf numFmtId="169" fontId="15" fillId="0" borderId="12" xfId="0" applyNumberFormat="1" applyFont="1" applyBorder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5" fillId="7" borderId="10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right" vertical="center" wrapText="1"/>
      <protection locked="0"/>
    </xf>
    <xf numFmtId="0" fontId="17" fillId="8" borderId="0" xfId="0" applyFont="1" applyFill="1"/>
    <xf numFmtId="0" fontId="15" fillId="7" borderId="13" xfId="0" applyFont="1" applyFill="1" applyBorder="1" applyAlignment="1" applyProtection="1">
      <alignment vertical="center"/>
    </xf>
    <xf numFmtId="165" fontId="15" fillId="7" borderId="13" xfId="0" applyNumberFormat="1" applyFont="1" applyFill="1" applyBorder="1" applyAlignment="1" applyProtection="1">
      <alignment vertical="center"/>
    </xf>
    <xf numFmtId="4" fontId="15" fillId="7" borderId="13" xfId="0" applyNumberFormat="1" applyFont="1" applyFill="1" applyBorder="1" applyAlignment="1" applyProtection="1">
      <alignment vertical="center"/>
    </xf>
    <xf numFmtId="4" fontId="15" fillId="7" borderId="14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9" xfId="0" applyFont="1" applyBorder="1" applyAlignment="1" applyProtection="1">
      <alignment vertical="top" wrapText="1"/>
      <protection locked="0"/>
    </xf>
    <xf numFmtId="167" fontId="15" fillId="0" borderId="9" xfId="0" applyNumberFormat="1" applyFont="1" applyBorder="1" applyAlignment="1" applyProtection="1">
      <alignment vertical="top" wrapText="1"/>
      <protection locked="0"/>
    </xf>
    <xf numFmtId="168" fontId="15" fillId="0" borderId="9" xfId="0" applyNumberFormat="1" applyFont="1" applyBorder="1" applyAlignment="1" applyProtection="1">
      <alignment vertical="top" wrapText="1"/>
      <protection locked="0"/>
    </xf>
    <xf numFmtId="9" fontId="15" fillId="0" borderId="9" xfId="0" applyNumberFormat="1" applyFont="1" applyBorder="1" applyAlignment="1" applyProtection="1">
      <alignment vertical="top" wrapText="1"/>
      <protection locked="0"/>
    </xf>
    <xf numFmtId="168" fontId="15" fillId="3" borderId="10" xfId="0" applyNumberFormat="1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top" wrapText="1"/>
    </xf>
    <xf numFmtId="0" fontId="18" fillId="0" borderId="9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wrapText="1"/>
    </xf>
    <xf numFmtId="0" fontId="16" fillId="2" borderId="2" xfId="0" applyFont="1" applyFill="1" applyBorder="1" applyAlignment="1" applyProtection="1"/>
    <xf numFmtId="0" fontId="0" fillId="2" borderId="2" xfId="0" applyFill="1" applyBorder="1"/>
    <xf numFmtId="0" fontId="16" fillId="2" borderId="2" xfId="0" applyFont="1" applyFill="1" applyBorder="1" applyAlignment="1">
      <alignment horizontal="right"/>
    </xf>
    <xf numFmtId="0" fontId="15" fillId="2" borderId="2" xfId="0" applyFont="1" applyFill="1" applyBorder="1" applyAlignment="1" applyProtection="1">
      <alignment wrapText="1"/>
    </xf>
    <xf numFmtId="0" fontId="16" fillId="2" borderId="3" xfId="0" applyFont="1" applyFill="1" applyBorder="1" applyAlignment="1">
      <alignment horizontal="right"/>
    </xf>
    <xf numFmtId="0" fontId="19" fillId="0" borderId="0" xfId="0" applyFont="1" applyAlignment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3" fillId="2" borderId="0" xfId="0" applyFont="1" applyFill="1" applyBorder="1" applyAlignment="1" applyProtection="1"/>
    <xf numFmtId="0" fontId="24" fillId="0" borderId="9" xfId="28" applyFont="1" applyFill="1" applyBorder="1" applyAlignment="1">
      <alignment vertical="center"/>
    </xf>
    <xf numFmtId="0" fontId="31" fillId="0" borderId="9" xfId="25" applyFill="1" applyBorder="1"/>
    <xf numFmtId="0" fontId="31" fillId="0" borderId="9" xfId="25" applyFill="1" applyBorder="1" applyAlignment="1">
      <alignment horizontal="center"/>
    </xf>
    <xf numFmtId="0" fontId="24" fillId="0" borderId="9" xfId="59" applyFont="1" applyBorder="1" applyAlignment="1">
      <alignment horizontal="left"/>
    </xf>
    <xf numFmtId="0" fontId="24" fillId="0" borderId="9" xfId="59" applyFont="1" applyBorder="1"/>
    <xf numFmtId="0" fontId="31" fillId="0" borderId="9" xfId="36" applyFill="1" applyBorder="1"/>
    <xf numFmtId="0" fontId="31" fillId="0" borderId="9" xfId="36" applyFill="1" applyBorder="1" applyAlignment="1">
      <alignment horizontal="center"/>
    </xf>
    <xf numFmtId="0" fontId="24" fillId="0" borderId="9" xfId="25" applyFont="1" applyFill="1" applyBorder="1"/>
    <xf numFmtId="0" fontId="24" fillId="0" borderId="9" xfId="54" applyFont="1" applyBorder="1"/>
    <xf numFmtId="0" fontId="24" fillId="0" borderId="9" xfId="54" applyFont="1" applyBorder="1" applyAlignment="1">
      <alignment horizontal="center"/>
    </xf>
    <xf numFmtId="0" fontId="24" fillId="0" borderId="9" xfId="42" applyFont="1" applyBorder="1" applyAlignment="1">
      <alignment horizontal="center"/>
    </xf>
    <xf numFmtId="0" fontId="0" fillId="0" borderId="9" xfId="0" applyBorder="1"/>
    <xf numFmtId="0" fontId="24" fillId="0" borderId="0" xfId="54" applyFont="1" applyBorder="1"/>
    <xf numFmtId="0" fontId="24" fillId="0" borderId="0" xfId="54" applyFont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0" fillId="0" borderId="0" xfId="0" applyBorder="1"/>
    <xf numFmtId="0" fontId="24" fillId="0" borderId="0" xfId="54" applyFont="1"/>
    <xf numFmtId="0" fontId="24" fillId="0" borderId="0" xfId="54" applyFont="1" applyAlignment="1">
      <alignment horizontal="center"/>
    </xf>
    <xf numFmtId="0" fontId="1" fillId="7" borderId="13" xfId="0" applyFont="1" applyFill="1" applyBorder="1" applyAlignment="1" applyProtection="1">
      <alignment vertical="center"/>
    </xf>
    <xf numFmtId="165" fontId="1" fillId="7" borderId="13" xfId="0" applyNumberFormat="1" applyFont="1" applyFill="1" applyBorder="1" applyAlignment="1" applyProtection="1">
      <alignment vertical="center"/>
    </xf>
    <xf numFmtId="4" fontId="1" fillId="7" borderId="13" xfId="0" applyNumberFormat="1" applyFont="1" applyFill="1" applyBorder="1" applyAlignment="1" applyProtection="1">
      <alignment vertical="center"/>
    </xf>
    <xf numFmtId="9" fontId="1" fillId="7" borderId="13" xfId="0" applyNumberFormat="1" applyFont="1" applyFill="1" applyBorder="1" applyAlignment="1" applyProtection="1">
      <alignment vertical="center"/>
    </xf>
    <xf numFmtId="4" fontId="1" fillId="7" borderId="13" xfId="0" applyNumberFormat="1" applyFont="1" applyFill="1" applyBorder="1" applyAlignment="1" applyProtection="1">
      <alignment horizontal="right" vertical="center"/>
    </xf>
    <xf numFmtId="4" fontId="1" fillId="7" borderId="14" xfId="0" applyNumberFormat="1" applyFont="1" applyFill="1" applyBorder="1" applyAlignment="1" applyProtection="1">
      <alignment horizontal="right" vertical="center"/>
    </xf>
    <xf numFmtId="0" fontId="1" fillId="5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168" fontId="1" fillId="0" borderId="0" xfId="0" applyNumberFormat="1" applyFont="1" applyFill="1" applyBorder="1" applyAlignment="1" applyProtection="1">
      <alignment vertical="center" wrapText="1"/>
    </xf>
    <xf numFmtId="168" fontId="13" fillId="0" borderId="0" xfId="0" applyNumberFormat="1" applyFont="1" applyFill="1" applyAlignment="1">
      <alignment vertical="center" wrapText="1"/>
    </xf>
    <xf numFmtId="0" fontId="15" fillId="7" borderId="11" xfId="0" applyFont="1" applyFill="1" applyBorder="1" applyAlignment="1" applyProtection="1">
      <alignment vertical="center" wrapText="1"/>
      <protection locked="0"/>
    </xf>
    <xf numFmtId="167" fontId="15" fillId="0" borderId="9" xfId="0" applyNumberFormat="1" applyFont="1" applyBorder="1" applyAlignment="1" applyProtection="1">
      <alignment vertical="center" wrapText="1"/>
      <protection locked="0"/>
    </xf>
    <xf numFmtId="9" fontId="15" fillId="0" borderId="9" xfId="0" applyNumberFormat="1" applyFont="1" applyBorder="1" applyAlignment="1" applyProtection="1">
      <alignment vertical="center" wrapText="1"/>
      <protection locked="0"/>
    </xf>
    <xf numFmtId="0" fontId="25" fillId="7" borderId="13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wrapText="1"/>
    </xf>
    <xf numFmtId="0" fontId="11" fillId="10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4" fontId="15" fillId="7" borderId="15" xfId="0" applyNumberFormat="1" applyFont="1" applyFill="1" applyBorder="1" applyAlignment="1" applyProtection="1">
      <alignment vertical="center"/>
    </xf>
    <xf numFmtId="0" fontId="27" fillId="7" borderId="19" xfId="0" applyFont="1" applyFill="1" applyBorder="1" applyAlignment="1" applyProtection="1">
      <alignment vertical="center"/>
    </xf>
    <xf numFmtId="0" fontId="11" fillId="11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 wrapText="1"/>
    </xf>
    <xf numFmtId="0" fontId="11" fillId="5" borderId="0" xfId="0" applyFont="1" applyFill="1" applyBorder="1" applyAlignment="1" applyProtection="1">
      <alignment horizontal="center" wrapText="1"/>
    </xf>
    <xf numFmtId="0" fontId="28" fillId="5" borderId="0" xfId="0" applyFont="1" applyFill="1" applyBorder="1" applyAlignment="1" applyProtection="1">
      <alignment wrapText="1"/>
    </xf>
    <xf numFmtId="0" fontId="27" fillId="13" borderId="0" xfId="0" applyFont="1" applyFill="1" applyBorder="1" applyAlignment="1" applyProtection="1">
      <alignment horizontal="left" vertical="center"/>
    </xf>
    <xf numFmtId="0" fontId="25" fillId="7" borderId="19" xfId="0" applyFont="1" applyFill="1" applyBorder="1" applyAlignment="1" applyProtection="1">
      <alignment vertical="center"/>
    </xf>
    <xf numFmtId="0" fontId="25" fillId="13" borderId="0" xfId="0" applyFont="1" applyFill="1" applyBorder="1" applyAlignment="1" applyProtection="1">
      <alignment horizontal="left" vertical="center"/>
    </xf>
    <xf numFmtId="168" fontId="1" fillId="3" borderId="16" xfId="0" applyNumberFormat="1" applyFont="1" applyFill="1" applyBorder="1" applyAlignment="1" applyProtection="1">
      <alignment horizontal="right" vertical="center" wrapText="1"/>
    </xf>
    <xf numFmtId="9" fontId="12" fillId="4" borderId="22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21" xfId="0" applyNumberFormat="1" applyFont="1" applyFill="1" applyBorder="1" applyAlignment="1" applyProtection="1">
      <alignment vertical="center" wrapText="1"/>
    </xf>
    <xf numFmtId="168" fontId="1" fillId="3" borderId="24" xfId="0" applyNumberFormat="1" applyFont="1" applyFill="1" applyBorder="1" applyAlignment="1" applyProtection="1">
      <alignment vertical="top" wrapText="1"/>
    </xf>
    <xf numFmtId="168" fontId="1" fillId="0" borderId="24" xfId="0" applyNumberFormat="1" applyFont="1" applyBorder="1" applyAlignment="1" applyProtection="1">
      <alignment horizontal="right" vertical="top" wrapText="1"/>
      <protection locked="0"/>
    </xf>
    <xf numFmtId="168" fontId="1" fillId="3" borderId="25" xfId="0" applyNumberFormat="1" applyFont="1" applyFill="1" applyBorder="1" applyAlignment="1" applyProtection="1">
      <alignment vertical="center" wrapText="1"/>
    </xf>
    <xf numFmtId="168" fontId="15" fillId="3" borderId="4" xfId="0" applyNumberFormat="1" applyFont="1" applyFill="1" applyBorder="1" applyAlignment="1" applyProtection="1">
      <alignment vertical="center" wrapText="1"/>
    </xf>
    <xf numFmtId="170" fontId="15" fillId="0" borderId="9" xfId="0" applyNumberFormat="1" applyFont="1" applyBorder="1" applyAlignment="1" applyProtection="1">
      <alignment vertical="top" wrapText="1"/>
      <protection locked="0"/>
    </xf>
    <xf numFmtId="169" fontId="1" fillId="0" borderId="9" xfId="0" applyNumberFormat="1" applyFont="1" applyBorder="1" applyAlignment="1" applyProtection="1">
      <alignment vertical="top" wrapText="1"/>
      <protection locked="0"/>
    </xf>
    <xf numFmtId="0" fontId="32" fillId="0" borderId="0" xfId="0" applyFont="1" applyAlignment="1" applyProtection="1">
      <alignment horizontal="right" vertical="center"/>
    </xf>
    <xf numFmtId="0" fontId="32" fillId="9" borderId="0" xfId="0" applyFont="1" applyFill="1" applyAlignment="1" applyProtection="1">
      <alignment horizontal="center" vertical="top" wrapText="1"/>
      <protection locked="0"/>
    </xf>
    <xf numFmtId="0" fontId="32" fillId="0" borderId="18" xfId="0" applyFont="1" applyFill="1" applyBorder="1" applyAlignment="1" applyProtection="1">
      <alignment horizontal="right" vertical="center"/>
    </xf>
    <xf numFmtId="0" fontId="14" fillId="0" borderId="0" xfId="0" applyFont="1" applyAlignment="1" applyProtection="1"/>
    <xf numFmtId="0" fontId="32" fillId="0" borderId="0" xfId="0" applyFont="1" applyAlignment="1" applyProtection="1">
      <alignment horizontal="right" vertical="center" wrapText="1"/>
      <protection locked="0"/>
    </xf>
    <xf numFmtId="0" fontId="32" fillId="8" borderId="0" xfId="0" applyFont="1" applyFill="1"/>
    <xf numFmtId="0" fontId="35" fillId="0" borderId="0" xfId="0" applyFont="1" applyAlignment="1">
      <alignment horizontal="left" vertical="center" readingOrder="1"/>
    </xf>
    <xf numFmtId="0" fontId="3" fillId="2" borderId="3" xfId="0" applyFont="1" applyFill="1" applyBorder="1" applyAlignment="1">
      <alignment horizontal="right"/>
    </xf>
    <xf numFmtId="168" fontId="1" fillId="3" borderId="26" xfId="0" applyNumberFormat="1" applyFont="1" applyFill="1" applyBorder="1" applyAlignment="1" applyProtection="1">
      <alignment horizontal="right" vertical="center" wrapText="1"/>
    </xf>
    <xf numFmtId="168" fontId="1" fillId="3" borderId="27" xfId="0" applyNumberFormat="1" applyFont="1" applyFill="1" applyBorder="1" applyAlignment="1" applyProtection="1">
      <alignment horizontal="right" vertical="center" wrapText="1"/>
    </xf>
    <xf numFmtId="168" fontId="1" fillId="3" borderId="11" xfId="0" applyNumberFormat="1" applyFont="1" applyFill="1" applyBorder="1" applyAlignment="1" applyProtection="1">
      <alignment vertical="top" wrapText="1"/>
    </xf>
    <xf numFmtId="9" fontId="12" fillId="3" borderId="1" xfId="0" applyNumberFormat="1" applyFont="1" applyFill="1" applyBorder="1" applyAlignment="1" applyProtection="1">
      <alignment vertical="top" wrapText="1"/>
      <protection locked="0"/>
    </xf>
    <xf numFmtId="9" fontId="12" fillId="3" borderId="10" xfId="0" applyNumberFormat="1" applyFont="1" applyFill="1" applyBorder="1" applyAlignment="1" applyProtection="1">
      <alignment vertical="top" wrapText="1"/>
    </xf>
    <xf numFmtId="168" fontId="1" fillId="3" borderId="8" xfId="0" applyNumberFormat="1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15" borderId="13" xfId="0" applyFont="1" applyFill="1" applyBorder="1" applyAlignment="1" applyProtection="1">
      <alignment vertical="center"/>
    </xf>
    <xf numFmtId="165" fontId="1" fillId="15" borderId="13" xfId="0" applyNumberFormat="1" applyFont="1" applyFill="1" applyBorder="1" applyAlignment="1" applyProtection="1">
      <alignment vertical="center"/>
    </xf>
    <xf numFmtId="0" fontId="36" fillId="0" borderId="0" xfId="0" applyFont="1"/>
    <xf numFmtId="0" fontId="37" fillId="0" borderId="0" xfId="0" applyFont="1"/>
    <xf numFmtId="0" fontId="14" fillId="0" borderId="0" xfId="0" applyFont="1" applyAlignment="1" applyProtection="1">
      <alignment horizontal="left"/>
    </xf>
    <xf numFmtId="168" fontId="1" fillId="3" borderId="28" xfId="0" applyNumberFormat="1" applyFont="1" applyFill="1" applyBorder="1" applyAlignment="1" applyProtection="1">
      <alignment vertical="center" wrapText="1"/>
    </xf>
    <xf numFmtId="168" fontId="1" fillId="3" borderId="29" xfId="0" applyNumberFormat="1" applyFont="1" applyFill="1" applyBorder="1" applyAlignment="1" applyProtection="1">
      <alignment vertical="center" wrapText="1"/>
    </xf>
    <xf numFmtId="0" fontId="38" fillId="0" borderId="0" xfId="0" applyFont="1" applyAlignment="1">
      <alignment horizontal="left" vertical="center" readingOrder="1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68" fontId="2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Alignment="1" applyProtection="1">
      <alignment horizontal="left" vertical="center"/>
    </xf>
    <xf numFmtId="0" fontId="4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" fillId="15" borderId="0" xfId="0" applyFont="1" applyFill="1" applyBorder="1" applyAlignment="1" applyProtection="1">
      <alignment vertical="center"/>
    </xf>
    <xf numFmtId="165" fontId="1" fillId="15" borderId="0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168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68" fontId="17" fillId="0" borderId="0" xfId="0" applyNumberFormat="1" applyFont="1" applyFill="1" applyBorder="1" applyAlignment="1" applyProtection="1">
      <alignment horizontal="right" vertical="center"/>
    </xf>
    <xf numFmtId="0" fontId="32" fillId="9" borderId="0" xfId="0" applyFont="1" applyFill="1" applyAlignment="1" applyProtection="1">
      <alignment horizontal="left" vertical="center" wrapText="1"/>
      <protection locked="0"/>
    </xf>
    <xf numFmtId="171" fontId="5" fillId="16" borderId="0" xfId="0" applyNumberFormat="1" applyFont="1" applyFill="1" applyAlignment="1" applyProtection="1">
      <alignment horizontal="center" vertical="center" wrapText="1"/>
    </xf>
    <xf numFmtId="0" fontId="5" fillId="16" borderId="0" xfId="0" applyFont="1" applyFill="1" applyAlignment="1" applyProtection="1">
      <alignment horizontal="center" vertical="center" wrapText="1"/>
    </xf>
    <xf numFmtId="0" fontId="11" fillId="6" borderId="0" xfId="0" applyFont="1" applyFill="1" applyAlignment="1">
      <alignment horizontal="center" wrapText="1"/>
    </xf>
    <xf numFmtId="9" fontId="12" fillId="4" borderId="31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2" xfId="0" applyNumberFormat="1" applyFont="1" applyFill="1" applyBorder="1" applyAlignment="1" applyProtection="1">
      <alignment horizontal="right" vertical="center" wrapText="1"/>
    </xf>
    <xf numFmtId="9" fontId="12" fillId="4" borderId="30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33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4" xfId="0" applyNumberFormat="1" applyFont="1" applyFill="1" applyBorder="1" applyAlignment="1" applyProtection="1">
      <alignment vertical="center" wrapText="1"/>
    </xf>
    <xf numFmtId="168" fontId="1" fillId="3" borderId="27" xfId="0" applyNumberFormat="1" applyFont="1" applyFill="1" applyBorder="1" applyAlignment="1" applyProtection="1">
      <alignment vertical="center" wrapText="1"/>
    </xf>
    <xf numFmtId="168" fontId="1" fillId="3" borderId="35" xfId="0" applyNumberFormat="1" applyFont="1" applyFill="1" applyBorder="1" applyAlignment="1" applyProtection="1">
      <alignment horizontal="right" vertical="center" wrapText="1"/>
    </xf>
    <xf numFmtId="167" fontId="32" fillId="0" borderId="18" xfId="0" applyNumberFormat="1" applyFont="1" applyFill="1" applyBorder="1" applyAlignment="1" applyProtection="1">
      <alignment horizontal="left" vertical="center"/>
    </xf>
    <xf numFmtId="167" fontId="4" fillId="16" borderId="0" xfId="0" applyNumberFormat="1" applyFont="1" applyFill="1" applyAlignment="1" applyProtection="1">
      <alignment horizontal="center" vertical="center" wrapText="1"/>
    </xf>
    <xf numFmtId="0" fontId="25" fillId="7" borderId="36" xfId="0" applyFont="1" applyFill="1" applyBorder="1" applyAlignment="1" applyProtection="1">
      <alignment vertical="center"/>
    </xf>
    <xf numFmtId="168" fontId="1" fillId="3" borderId="0" xfId="0" applyNumberFormat="1" applyFont="1" applyFill="1" applyBorder="1" applyAlignment="1" applyProtection="1">
      <alignment horizontal="right" vertical="center" wrapText="1"/>
    </xf>
    <xf numFmtId="168" fontId="1" fillId="0" borderId="0" xfId="0" applyNumberFormat="1" applyFont="1" applyFill="1" applyBorder="1" applyAlignment="1" applyProtection="1">
      <alignment horizontal="right" vertical="center" wrapText="1"/>
    </xf>
    <xf numFmtId="0" fontId="1" fillId="17" borderId="0" xfId="0" applyFont="1" applyFill="1" applyAlignment="1" applyProtection="1">
      <alignment vertical="center" wrapText="1"/>
    </xf>
    <xf numFmtId="0" fontId="1" fillId="17" borderId="0" xfId="0" applyFont="1" applyFill="1" applyBorder="1" applyAlignment="1" applyProtection="1">
      <alignment vertical="center"/>
    </xf>
    <xf numFmtId="165" fontId="1" fillId="17" borderId="0" xfId="0" applyNumberFormat="1" applyFont="1" applyFill="1" applyBorder="1" applyAlignment="1" applyProtection="1">
      <alignment vertical="center"/>
    </xf>
    <xf numFmtId="0" fontId="0" fillId="17" borderId="2" xfId="0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 applyProtection="1">
      <alignment vertical="center" wrapText="1"/>
    </xf>
    <xf numFmtId="0" fontId="25" fillId="14" borderId="13" xfId="0" applyFont="1" applyFill="1" applyBorder="1" applyAlignment="1" applyProtection="1">
      <alignment vertical="center"/>
    </xf>
    <xf numFmtId="0" fontId="15" fillId="14" borderId="13" xfId="0" applyFont="1" applyFill="1" applyBorder="1" applyAlignment="1" applyProtection="1">
      <alignment vertical="center"/>
    </xf>
    <xf numFmtId="165" fontId="15" fillId="14" borderId="13" xfId="0" applyNumberFormat="1" applyFont="1" applyFill="1" applyBorder="1" applyAlignment="1" applyProtection="1">
      <alignment vertical="center"/>
    </xf>
    <xf numFmtId="0" fontId="15" fillId="14" borderId="13" xfId="0" applyFont="1" applyFill="1" applyBorder="1" applyAlignment="1" applyProtection="1"/>
    <xf numFmtId="4" fontId="15" fillId="14" borderId="13" xfId="0" applyNumberFormat="1" applyFont="1" applyFill="1" applyBorder="1" applyAlignment="1" applyProtection="1"/>
    <xf numFmtId="4" fontId="15" fillId="14" borderId="15" xfId="0" applyNumberFormat="1" applyFont="1" applyFill="1" applyBorder="1" applyAlignment="1" applyProtection="1"/>
    <xf numFmtId="4" fontId="15" fillId="14" borderId="14" xfId="0" applyNumberFormat="1" applyFont="1" applyFill="1" applyBorder="1" applyAlignment="1" applyProtection="1"/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wrapText="1"/>
    </xf>
    <xf numFmtId="0" fontId="1" fillId="0" borderId="13" xfId="0" applyFont="1" applyFill="1" applyBorder="1" applyAlignment="1" applyProtection="1">
      <alignment vertical="center"/>
    </xf>
    <xf numFmtId="165" fontId="1" fillId="0" borderId="13" xfId="0" applyNumberFormat="1" applyFont="1" applyFill="1" applyBorder="1" applyAlignment="1" applyProtection="1">
      <alignment vertical="center"/>
    </xf>
    <xf numFmtId="168" fontId="1" fillId="0" borderId="21" xfId="0" applyNumberFormat="1" applyFont="1" applyFill="1" applyBorder="1" applyAlignment="1" applyProtection="1">
      <alignment vertical="center" wrapText="1"/>
    </xf>
    <xf numFmtId="168" fontId="1" fillId="0" borderId="38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horizontal="center" wrapText="1"/>
    </xf>
    <xf numFmtId="0" fontId="39" fillId="0" borderId="0" xfId="0" applyFont="1" applyFill="1" applyAlignment="1" applyProtection="1">
      <alignment horizontal="center" vertical="center" wrapText="1"/>
    </xf>
    <xf numFmtId="0" fontId="25" fillId="14" borderId="15" xfId="0" applyFont="1" applyFill="1" applyBorder="1" applyAlignment="1" applyProtection="1">
      <alignment vertical="center"/>
    </xf>
    <xf numFmtId="0" fontId="18" fillId="14" borderId="15" xfId="0" applyFont="1" applyFill="1" applyBorder="1" applyAlignment="1" applyProtection="1">
      <alignment vertical="center"/>
    </xf>
    <xf numFmtId="0" fontId="1" fillId="18" borderId="13" xfId="0" applyFont="1" applyFill="1" applyBorder="1" applyAlignment="1" applyProtection="1">
      <alignment vertical="center"/>
    </xf>
    <xf numFmtId="0" fontId="3" fillId="18" borderId="3" xfId="0" applyFont="1" applyFill="1" applyBorder="1" applyAlignment="1">
      <alignment horizontal="right" vertical="center"/>
    </xf>
    <xf numFmtId="0" fontId="1" fillId="18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  <protection locked="0"/>
    </xf>
    <xf numFmtId="167" fontId="33" fillId="0" borderId="0" xfId="0" applyNumberFormat="1" applyFont="1" applyBorder="1" applyAlignment="1" applyProtection="1">
      <alignment horizontal="center" vertical="center" wrapText="1"/>
      <protection locked="0"/>
    </xf>
    <xf numFmtId="166" fontId="33" fillId="0" borderId="0" xfId="0" applyNumberFormat="1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1" fillId="7" borderId="11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top" readingOrder="1"/>
      <protection locked="0"/>
    </xf>
    <xf numFmtId="0" fontId="44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7" fontId="1" fillId="0" borderId="9" xfId="0" applyNumberFormat="1" applyFont="1" applyBorder="1" applyAlignment="1" applyProtection="1">
      <alignment vertical="center" wrapText="1"/>
      <protection locked="0"/>
    </xf>
    <xf numFmtId="169" fontId="1" fillId="0" borderId="9" xfId="0" applyNumberFormat="1" applyFont="1" applyBorder="1" applyAlignment="1" applyProtection="1">
      <alignment horizontal="center" vertical="center" wrapText="1"/>
      <protection locked="0"/>
    </xf>
    <xf numFmtId="168" fontId="1" fillId="0" borderId="9" xfId="0" applyNumberFormat="1" applyFont="1" applyBorder="1" applyAlignment="1" applyProtection="1">
      <alignment vertical="center" wrapText="1"/>
      <protection locked="0"/>
    </xf>
    <xf numFmtId="9" fontId="1" fillId="0" borderId="9" xfId="0" applyNumberFormat="1" applyFont="1" applyBorder="1" applyAlignment="1" applyProtection="1">
      <alignment horizontal="right" vertical="center" wrapText="1"/>
      <protection locked="0"/>
    </xf>
    <xf numFmtId="0" fontId="16" fillId="19" borderId="2" xfId="0" applyFont="1" applyFill="1" applyBorder="1" applyAlignment="1" applyProtection="1"/>
    <xf numFmtId="0" fontId="0" fillId="19" borderId="2" xfId="0" applyFill="1" applyBorder="1"/>
    <xf numFmtId="0" fontId="16" fillId="19" borderId="2" xfId="0" applyFont="1" applyFill="1" applyBorder="1" applyAlignment="1">
      <alignment horizontal="right"/>
    </xf>
    <xf numFmtId="0" fontId="15" fillId="19" borderId="2" xfId="0" applyFont="1" applyFill="1" applyBorder="1" applyAlignment="1" applyProtection="1">
      <alignment wrapText="1"/>
    </xf>
    <xf numFmtId="0" fontId="16" fillId="19" borderId="3" xfId="0" applyFont="1" applyFill="1" applyBorder="1" applyAlignment="1">
      <alignment horizontal="right"/>
    </xf>
    <xf numFmtId="0" fontId="3" fillId="19" borderId="3" xfId="0" applyFont="1" applyFill="1" applyBorder="1" applyAlignment="1">
      <alignment horizontal="right"/>
    </xf>
    <xf numFmtId="0" fontId="33" fillId="0" borderId="18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17" xfId="0" applyFont="1" applyBorder="1" applyAlignment="1" applyProtection="1">
      <alignment wrapText="1"/>
    </xf>
    <xf numFmtId="0" fontId="25" fillId="18" borderId="15" xfId="0" applyFont="1" applyFill="1" applyBorder="1" applyAlignment="1" applyProtection="1">
      <alignment vertical="center"/>
    </xf>
    <xf numFmtId="0" fontId="15" fillId="18" borderId="13" xfId="0" applyFont="1" applyFill="1" applyBorder="1" applyAlignment="1" applyProtection="1">
      <alignment vertical="center"/>
    </xf>
    <xf numFmtId="165" fontId="15" fillId="18" borderId="13" xfId="0" applyNumberFormat="1" applyFont="1" applyFill="1" applyBorder="1" applyAlignment="1" applyProtection="1">
      <alignment vertical="center"/>
    </xf>
    <xf numFmtId="4" fontId="15" fillId="18" borderId="13" xfId="0" applyNumberFormat="1" applyFont="1" applyFill="1" applyBorder="1" applyAlignment="1" applyProtection="1">
      <alignment vertical="center"/>
    </xf>
    <xf numFmtId="4" fontId="15" fillId="18" borderId="15" xfId="0" applyNumberFormat="1" applyFont="1" applyFill="1" applyBorder="1" applyAlignment="1" applyProtection="1">
      <alignment vertical="center"/>
    </xf>
    <xf numFmtId="4" fontId="15" fillId="18" borderId="14" xfId="0" applyNumberFormat="1" applyFont="1" applyFill="1" applyBorder="1" applyAlignment="1" applyProtection="1">
      <alignment vertical="center"/>
    </xf>
    <xf numFmtId="0" fontId="18" fillId="18" borderId="15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top" wrapText="1"/>
      <protection locked="0"/>
    </xf>
    <xf numFmtId="167" fontId="1" fillId="0" borderId="9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left" vertical="center"/>
    </xf>
    <xf numFmtId="168" fontId="1" fillId="0" borderId="9" xfId="0" applyNumberFormat="1" applyFont="1" applyFill="1" applyBorder="1" applyAlignment="1" applyProtection="1">
      <alignment horizontal="right" vertical="top" wrapText="1"/>
      <protection locked="0"/>
    </xf>
    <xf numFmtId="0" fontId="3" fillId="17" borderId="2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left"/>
    </xf>
    <xf numFmtId="0" fontId="10" fillId="3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2" fillId="8" borderId="0" xfId="0" applyFont="1" applyFill="1" applyAlignment="1">
      <alignment horizontal="left"/>
    </xf>
    <xf numFmtId="0" fontId="25" fillId="7" borderId="19" xfId="0" applyFont="1" applyFill="1" applyBorder="1" applyAlignment="1" applyProtection="1">
      <alignment horizontal="left" vertical="center"/>
    </xf>
    <xf numFmtId="0" fontId="25" fillId="7" borderId="13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 vertical="top" wrapText="1"/>
    </xf>
    <xf numFmtId="0" fontId="5" fillId="0" borderId="0" xfId="0" applyFont="1" applyAlignment="1" applyProtection="1">
      <alignment horizontal="right"/>
    </xf>
    <xf numFmtId="0" fontId="34" fillId="0" borderId="0" xfId="0" applyFont="1" applyAlignment="1" applyProtection="1">
      <alignment horizontal="left" vertical="center"/>
    </xf>
    <xf numFmtId="0" fontId="0" fillId="0" borderId="0" xfId="0" applyFont="1" applyAlignment="1"/>
    <xf numFmtId="0" fontId="3" fillId="2" borderId="2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</xf>
    <xf numFmtId="0" fontId="26" fillId="14" borderId="20" xfId="0" applyFont="1" applyFill="1" applyBorder="1" applyAlignment="1" applyProtection="1">
      <alignment horizontal="center" vertical="center" wrapText="1"/>
    </xf>
    <xf numFmtId="0" fontId="26" fillId="14" borderId="0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top" wrapText="1"/>
    </xf>
    <xf numFmtId="0" fontId="1" fillId="0" borderId="37" xfId="0" applyFont="1" applyFill="1" applyBorder="1" applyAlignment="1" applyProtection="1">
      <alignment horizontal="center" vertical="top" wrapText="1"/>
    </xf>
    <xf numFmtId="0" fontId="43" fillId="0" borderId="0" xfId="0" applyFont="1" applyFill="1" applyBorder="1" applyAlignment="1" applyProtection="1">
      <alignment horizontal="center" vertical="top" textRotation="180" wrapText="1"/>
    </xf>
    <xf numFmtId="0" fontId="25" fillId="7" borderId="20" xfId="0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horizontal="center" vertical="center" wrapText="1"/>
    </xf>
    <xf numFmtId="0" fontId="25" fillId="18" borderId="20" xfId="0" applyFont="1" applyFill="1" applyBorder="1" applyAlignment="1" applyProtection="1">
      <alignment horizontal="center" vertical="center" wrapText="1"/>
    </xf>
    <xf numFmtId="0" fontId="25" fillId="18" borderId="0" xfId="0" applyFont="1" applyFill="1" applyBorder="1" applyAlignment="1" applyProtection="1">
      <alignment horizontal="center" vertical="center" wrapText="1"/>
    </xf>
    <xf numFmtId="0" fontId="25" fillId="14" borderId="20" xfId="0" applyFont="1" applyFill="1" applyBorder="1" applyAlignment="1" applyProtection="1">
      <alignment horizontal="center" vertical="center" wrapText="1"/>
    </xf>
    <xf numFmtId="0" fontId="25" fillId="14" borderId="0" xfId="0" applyFont="1" applyFill="1" applyBorder="1" applyAlignment="1" applyProtection="1">
      <alignment horizontal="center" vertical="center" wrapText="1"/>
    </xf>
  </cellXfs>
  <cellStyles count="77">
    <cellStyle name="Currency 2" xfId="1"/>
    <cellStyle name="Currency 2 2" xfId="2"/>
    <cellStyle name="Currency 2 3" xfId="3"/>
    <cellStyle name="Currency 3" xfId="4"/>
    <cellStyle name="Currency 3 2" xfId="5"/>
    <cellStyle name="Currency 3 3" xfId="6"/>
    <cellStyle name="Currency 4" xfId="7"/>
    <cellStyle name="Currency 5" xfId="8"/>
    <cellStyle name="Currency 5 2" xfId="9"/>
    <cellStyle name="Currency 5 2 2" xfId="10"/>
    <cellStyle name="Currency 5 2 3" xfId="11"/>
    <cellStyle name="Currency 5 2 4" xfId="12"/>
    <cellStyle name="Currency 5 3" xfId="13"/>
    <cellStyle name="Currency 5 3 2" xfId="14"/>
    <cellStyle name="Currency 5 3 3" xfId="15"/>
    <cellStyle name="Currency 5 4" xfId="16"/>
    <cellStyle name="Currency 5 5" xfId="17"/>
    <cellStyle name="Currency 5 6" xfId="18"/>
    <cellStyle name="Currency 6" xfId="19"/>
    <cellStyle name="Currency 7" xfId="20"/>
    <cellStyle name="Hyperlink 2" xfId="21"/>
    <cellStyle name="Hyperlink 3" xfId="22"/>
    <cellStyle name="Normal" xfId="0" builtinId="0"/>
    <cellStyle name="Normal 2" xfId="23"/>
    <cellStyle name="Normal 2 2" xfId="24"/>
    <cellStyle name="Normal 2 2 2" xfId="25"/>
    <cellStyle name="Normal 2 2 2 2" xfId="26"/>
    <cellStyle name="Normal 2 2 2_Qualified Digital Game Expenditure Breakdown (93.1) Feb 2013" xfId="27"/>
    <cellStyle name="Normal 2 3" xfId="28"/>
    <cellStyle name="Normal 2 3 2" xfId="29"/>
    <cellStyle name="Normal 2 3 3" xfId="30"/>
    <cellStyle name="Normal 2 3_Qualified Digital Game Expenditure Breakdown (93.1) Feb 2013" xfId="31"/>
    <cellStyle name="Normal 2 4" xfId="32"/>
    <cellStyle name="Normal 2 5" xfId="33"/>
    <cellStyle name="Normal 2 6" xfId="34"/>
    <cellStyle name="Normal 3" xfId="35"/>
    <cellStyle name="Normal 3 2" xfId="36"/>
    <cellStyle name="Normal 3 2 2" xfId="37"/>
    <cellStyle name="Normal 3 2 3" xfId="38"/>
    <cellStyle name="Normal 3 2 4" xfId="39"/>
    <cellStyle name="Normal 3 2_Qualified Digital Game Expenditure Breakdown (93.1) Feb 2013" xfId="40"/>
    <cellStyle name="Normal 3 3" xfId="41"/>
    <cellStyle name="Normal 3 3 2" xfId="42"/>
    <cellStyle name="Normal 3 3 3" xfId="43"/>
    <cellStyle name="Normal 3 3_Qualified Digital Game Expenditure Breakdown (93.1) Feb 2013" xfId="44"/>
    <cellStyle name="Normal 3 4" xfId="45"/>
    <cellStyle name="Normal 3 5" xfId="46"/>
    <cellStyle name="Normal 3_Qualified Digital Game Expenditure Breakdown (93.1) Feb 2013" xfId="47"/>
    <cellStyle name="Normal 4" xfId="48"/>
    <cellStyle name="Normal 4 2" xfId="49"/>
    <cellStyle name="Normal 4 2 2" xfId="50"/>
    <cellStyle name="Normal 4 2_Qualified Digital Game Expenditure Breakdown (93.1) Feb 2013" xfId="51"/>
    <cellStyle name="Normal 4 3" xfId="52"/>
    <cellStyle name="Normal 4_Qualified Digital Game Expenditure Breakdown (93.1) Feb 2013" xfId="53"/>
    <cellStyle name="Normal 5" xfId="54"/>
    <cellStyle name="Normal 5 2" xfId="55"/>
    <cellStyle name="Normal 5_Qualified Digital Game Expenditure Breakdown (93.1) Feb 2013" xfId="56"/>
    <cellStyle name="Normal 6" xfId="57"/>
    <cellStyle name="Normal 7" xfId="58"/>
    <cellStyle name="Normal 8" xfId="59"/>
    <cellStyle name="Normal 8 2" xfId="60"/>
    <cellStyle name="Normal 8_Qualified Digital Game Expenditure Breakdown (93.1) Feb 2013" xfId="61"/>
    <cellStyle name="Percent 2" xfId="62"/>
    <cellStyle name="Percent 3" xfId="63"/>
    <cellStyle name="Percent 3 2" xfId="64"/>
    <cellStyle name="Percent 3 2 2" xfId="65"/>
    <cellStyle name="Percent 3 2 3" xfId="66"/>
    <cellStyle name="Percent 3 3" xfId="67"/>
    <cellStyle name="Percent 3 3 2" xfId="68"/>
    <cellStyle name="Percent 3 4" xfId="69"/>
    <cellStyle name="Percent 4" xfId="70"/>
    <cellStyle name="Percent 4 2" xfId="71"/>
    <cellStyle name="Percent 4 3" xfId="72"/>
    <cellStyle name="Percent 5" xfId="73"/>
    <cellStyle name="Percent 5 2" xfId="74"/>
    <cellStyle name="Percent 6" xfId="75"/>
    <cellStyle name="Percent 7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259976</xdr:colOff>
      <xdr:row>177</xdr:row>
      <xdr:rowOff>80681</xdr:rowOff>
    </xdr:from>
    <xdr:to>
      <xdr:col>0</xdr:col>
      <xdr:colOff>510988</xdr:colOff>
      <xdr:row>197</xdr:row>
      <xdr:rowOff>98612</xdr:rowOff>
    </xdr:to>
    <xdr:cxnSp macro="">
      <xdr:nvCxnSpPr>
        <xdr:cNvPr id="3" name="Elbow Connector 2"/>
        <xdr:cNvCxnSpPr/>
      </xdr:nvCxnSpPr>
      <xdr:spPr>
        <a:xfrm rot="16200000" flipH="1">
          <a:off x="-1219201" y="33205270"/>
          <a:ext cx="3209366" cy="251012"/>
        </a:xfrm>
        <a:prstGeom prst="bentConnector3">
          <a:avLst>
            <a:gd name="adj1" fmla="val 100000"/>
          </a:avLst>
        </a:prstGeom>
        <a:ln w="22225">
          <a:solidFill>
            <a:srgbClr val="7030A0"/>
          </a:solidFill>
          <a:prstDash val="sysDash"/>
        </a:ln>
        <a:effectLst/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259976</xdr:colOff>
      <xdr:row>177</xdr:row>
      <xdr:rowOff>80681</xdr:rowOff>
    </xdr:from>
    <xdr:to>
      <xdr:col>0</xdr:col>
      <xdr:colOff>510988</xdr:colOff>
      <xdr:row>197</xdr:row>
      <xdr:rowOff>98612</xdr:rowOff>
    </xdr:to>
    <xdr:cxnSp macro="">
      <xdr:nvCxnSpPr>
        <xdr:cNvPr id="2" name="Elbow Connector 1"/>
        <xdr:cNvCxnSpPr/>
      </xdr:nvCxnSpPr>
      <xdr:spPr>
        <a:xfrm rot="16200000" flipH="1">
          <a:off x="-1433234" y="33825516"/>
          <a:ext cx="3637431" cy="251012"/>
        </a:xfrm>
        <a:prstGeom prst="bentConnector3">
          <a:avLst>
            <a:gd name="adj1" fmla="val 100000"/>
          </a:avLst>
        </a:prstGeom>
        <a:ln w="22225">
          <a:solidFill>
            <a:srgbClr val="7030A0"/>
          </a:solidFill>
          <a:prstDash val="sysDash"/>
        </a:ln>
        <a:effectLst/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R283"/>
  <sheetViews>
    <sheetView view="pageLayout" topLeftCell="A289" zoomScaleNormal="100" zoomScaleSheetLayoutView="100" workbookViewId="0">
      <selection activeCell="F273" sqref="F273"/>
    </sheetView>
  </sheetViews>
  <sheetFormatPr defaultColWidth="9.140625" defaultRowHeight="12" x14ac:dyDescent="0.2"/>
  <cols>
    <col min="1" max="1" width="8.28515625" style="3" customWidth="1"/>
    <col min="2" max="2" width="27.7109375" style="3" customWidth="1"/>
    <col min="3" max="3" width="21.7109375" style="3" customWidth="1"/>
    <col min="4" max="4" width="23.5703125" style="3" customWidth="1"/>
    <col min="5" max="5" width="54.140625" style="3" customWidth="1"/>
    <col min="6" max="8" width="11.42578125" style="3" customWidth="1"/>
    <col min="9" max="9" width="11.5703125" style="3" customWidth="1"/>
    <col min="10" max="10" width="12.140625" style="3" customWidth="1"/>
    <col min="11" max="11" width="11.42578125" style="3" customWidth="1"/>
    <col min="12" max="12" width="12.140625" style="3" customWidth="1"/>
    <col min="13" max="13" width="11.42578125" style="3" hidden="1" customWidth="1"/>
    <col min="14" max="14" width="11.42578125" style="3" customWidth="1"/>
    <col min="15" max="15" width="10.7109375" style="3" customWidth="1"/>
    <col min="16" max="16" width="10.5703125" style="3" customWidth="1"/>
    <col min="17" max="17" width="9.85546875" style="3" customWidth="1"/>
    <col min="18" max="18" width="12.42578125" style="3" customWidth="1"/>
    <col min="19" max="16384" width="9.140625" style="3"/>
  </cols>
  <sheetData>
    <row r="1" spans="1:18" ht="9.75" customHeight="1" x14ac:dyDescent="0.2"/>
    <row r="2" spans="1:18" ht="18.75" x14ac:dyDescent="0.3">
      <c r="A2" s="249"/>
      <c r="B2" s="247"/>
      <c r="C2" s="148" t="s">
        <v>217</v>
      </c>
      <c r="D2" s="195"/>
      <c r="E2" s="59"/>
    </row>
    <row r="3" spans="1:18" x14ac:dyDescent="0.2">
      <c r="A3" s="248"/>
      <c r="F3" s="11"/>
      <c r="G3" s="11"/>
      <c r="H3" s="11"/>
      <c r="I3" s="11"/>
    </row>
    <row r="4" spans="1:18" ht="15" customHeight="1" x14ac:dyDescent="0.25">
      <c r="B4" s="58"/>
      <c r="C4" s="146" t="s">
        <v>4</v>
      </c>
      <c r="D4" s="228" t="s">
        <v>123</v>
      </c>
      <c r="E4" s="51"/>
      <c r="F4" s="11"/>
      <c r="G4" s="163" t="s">
        <v>73</v>
      </c>
      <c r="H4" s="11"/>
      <c r="I4" s="11"/>
    </row>
    <row r="5" spans="1:18" s="4" customFormat="1" ht="15" customHeight="1" x14ac:dyDescent="0.25">
      <c r="B5" s="58"/>
      <c r="C5" s="146" t="s">
        <v>3</v>
      </c>
      <c r="D5" s="184" t="s">
        <v>124</v>
      </c>
      <c r="E5" s="147"/>
      <c r="F5" s="1"/>
      <c r="G5" s="164" t="s">
        <v>75</v>
      </c>
      <c r="H5" s="10"/>
      <c r="I5" s="10"/>
    </row>
    <row r="6" spans="1:18" s="4" customFormat="1" ht="15" customHeight="1" x14ac:dyDescent="0.25">
      <c r="B6" s="58"/>
      <c r="C6" s="146" t="s">
        <v>58</v>
      </c>
      <c r="D6" s="229">
        <v>43100</v>
      </c>
      <c r="E6" s="52"/>
      <c r="F6" s="1"/>
      <c r="G6" s="164" t="s">
        <v>76</v>
      </c>
      <c r="H6" s="10"/>
      <c r="I6" s="10"/>
    </row>
    <row r="7" spans="1:18" s="4" customFormat="1" ht="15" customHeight="1" x14ac:dyDescent="0.25">
      <c r="B7" s="58"/>
      <c r="C7" s="146" t="s">
        <v>218</v>
      </c>
      <c r="D7" s="229">
        <v>43100</v>
      </c>
      <c r="E7" s="52"/>
      <c r="F7" s="10"/>
      <c r="G7" s="165" t="s">
        <v>77</v>
      </c>
      <c r="H7" s="10"/>
      <c r="I7" s="10"/>
    </row>
    <row r="8" spans="1:18" s="4" customFormat="1" ht="15" customHeight="1" x14ac:dyDescent="0.2">
      <c r="B8" s="58"/>
      <c r="C8" s="146" t="s">
        <v>19</v>
      </c>
      <c r="D8" s="230">
        <v>350000</v>
      </c>
      <c r="E8" s="53"/>
      <c r="F8" s="10"/>
      <c r="G8" s="10"/>
      <c r="H8" s="10"/>
      <c r="I8" s="10"/>
    </row>
    <row r="9" spans="1:18" s="4" customFormat="1" ht="15" customHeight="1" x14ac:dyDescent="0.2">
      <c r="B9" s="58"/>
      <c r="C9" s="146" t="s">
        <v>2</v>
      </c>
      <c r="D9" s="231" t="s">
        <v>125</v>
      </c>
      <c r="E9" s="53"/>
      <c r="F9" s="10"/>
      <c r="G9" s="10"/>
      <c r="H9" s="10"/>
      <c r="I9" s="10"/>
    </row>
    <row r="10" spans="1:18" s="4" customFormat="1" ht="15" customHeight="1" x14ac:dyDescent="0.2">
      <c r="B10" s="58"/>
      <c r="C10" s="146"/>
      <c r="D10" s="231"/>
      <c r="E10" s="53"/>
      <c r="F10" s="10"/>
      <c r="G10" s="10"/>
      <c r="H10" s="10"/>
      <c r="I10" s="10"/>
    </row>
    <row r="11" spans="1:18" s="4" customFormat="1" ht="12.75" x14ac:dyDescent="0.2">
      <c r="B11" s="277"/>
      <c r="C11" s="277"/>
      <c r="D11" s="277"/>
      <c r="E11" s="2"/>
      <c r="F11" s="10"/>
      <c r="G11" s="10"/>
      <c r="H11" s="10"/>
      <c r="I11" s="10"/>
    </row>
    <row r="12" spans="1:18" s="4" customFormat="1" ht="15" x14ac:dyDescent="0.25">
      <c r="B12" s="278" t="s">
        <v>90</v>
      </c>
      <c r="C12" s="278"/>
      <c r="D12" s="278"/>
      <c r="E12" s="278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</row>
    <row r="13" spans="1:18" s="4" customFormat="1" ht="5.25" customHeight="1" x14ac:dyDescent="0.2">
      <c r="B13" s="9"/>
      <c r="E13" s="10"/>
      <c r="F13" s="10"/>
      <c r="G13" s="10"/>
      <c r="H13" s="10"/>
      <c r="I13" s="10"/>
    </row>
    <row r="14" spans="1:18" ht="18" customHeight="1" x14ac:dyDescent="0.2">
      <c r="B14" s="173" t="s">
        <v>83</v>
      </c>
      <c r="H14" s="274" t="s">
        <v>17</v>
      </c>
      <c r="I14" s="274"/>
      <c r="J14" s="274"/>
      <c r="K14" s="274"/>
      <c r="L14" s="274"/>
      <c r="M14" s="274"/>
      <c r="N14" s="274"/>
      <c r="O14" s="274"/>
      <c r="P14" s="274"/>
      <c r="Q14" s="274"/>
      <c r="R14" s="274"/>
    </row>
    <row r="15" spans="1:18" ht="16.5" customHeight="1" x14ac:dyDescent="0.35">
      <c r="A15" s="221" t="s">
        <v>104</v>
      </c>
      <c r="B15" s="267" t="s">
        <v>29</v>
      </c>
      <c r="C15" s="267"/>
      <c r="D15" s="267"/>
      <c r="E15" s="267"/>
      <c r="F15" s="267"/>
      <c r="G15" s="267"/>
      <c r="H15" s="268" t="s">
        <v>34</v>
      </c>
      <c r="I15" s="268"/>
      <c r="J15" s="268"/>
      <c r="K15" s="268" t="s">
        <v>14</v>
      </c>
      <c r="L15" s="268"/>
      <c r="M15" s="268"/>
      <c r="N15" s="268"/>
      <c r="O15" s="268"/>
      <c r="P15" s="268"/>
      <c r="Q15" s="268"/>
      <c r="R15" s="268"/>
    </row>
    <row r="16" spans="1:18" s="5" customFormat="1" ht="66" customHeight="1" x14ac:dyDescent="0.2">
      <c r="A16" s="275"/>
      <c r="B16" s="124" t="s">
        <v>28</v>
      </c>
      <c r="C16" s="124"/>
      <c r="D16" s="124" t="s">
        <v>13</v>
      </c>
      <c r="E16" s="124" t="s">
        <v>12</v>
      </c>
      <c r="F16" s="124" t="s">
        <v>30</v>
      </c>
      <c r="G16" s="124" t="s">
        <v>31</v>
      </c>
      <c r="H16" s="125" t="s">
        <v>0</v>
      </c>
      <c r="I16" s="125" t="s">
        <v>6</v>
      </c>
      <c r="J16" s="126" t="s">
        <v>35</v>
      </c>
      <c r="K16" s="124"/>
      <c r="L16" s="126" t="s">
        <v>25</v>
      </c>
      <c r="M16" s="131" t="s">
        <v>7</v>
      </c>
      <c r="N16" s="131" t="s">
        <v>8</v>
      </c>
      <c r="O16" s="131" t="s">
        <v>9</v>
      </c>
      <c r="P16" s="131" t="s">
        <v>99</v>
      </c>
      <c r="Q16" s="131" t="s">
        <v>100</v>
      </c>
      <c r="R16" s="187" t="s">
        <v>25</v>
      </c>
    </row>
    <row r="17" spans="1:18" s="41" customFormat="1" ht="12.75" customHeight="1" x14ac:dyDescent="0.25">
      <c r="A17" s="275"/>
      <c r="B17" s="45" t="s">
        <v>126</v>
      </c>
      <c r="C17" s="232"/>
      <c r="D17" s="233" t="s">
        <v>127</v>
      </c>
      <c r="E17" s="45" t="s">
        <v>128</v>
      </c>
      <c r="F17" s="34">
        <v>42036</v>
      </c>
      <c r="G17" s="34">
        <v>43100</v>
      </c>
      <c r="H17" s="46">
        <v>76000</v>
      </c>
      <c r="I17" s="47">
        <v>0.5</v>
      </c>
      <c r="J17" s="44">
        <f t="shared" ref="J17" si="0">H17*I17</f>
        <v>38000</v>
      </c>
      <c r="K17" s="232"/>
      <c r="L17" s="44">
        <f>SUM(M17:Q17)</f>
        <v>38000</v>
      </c>
      <c r="M17" s="38"/>
      <c r="N17" s="38"/>
      <c r="O17" s="38"/>
      <c r="P17" s="38">
        <v>5000</v>
      </c>
      <c r="Q17" s="38">
        <v>33000</v>
      </c>
      <c r="R17" s="48"/>
    </row>
    <row r="18" spans="1:18" s="41" customFormat="1" x14ac:dyDescent="0.25">
      <c r="A18" s="275"/>
      <c r="B18" s="33"/>
      <c r="C18" s="120"/>
      <c r="D18" s="33"/>
      <c r="E18" s="33"/>
      <c r="F18" s="34"/>
      <c r="G18" s="34"/>
      <c r="H18" s="49"/>
      <c r="I18" s="36"/>
      <c r="J18" s="44">
        <f t="shared" ref="J18:J56" si="1">H18*I18</f>
        <v>0</v>
      </c>
      <c r="K18" s="120"/>
      <c r="L18" s="44">
        <f t="shared" ref="L18:L55" si="2">SUM(M18:Q18)</f>
        <v>0</v>
      </c>
      <c r="M18" s="38"/>
      <c r="N18" s="39"/>
      <c r="O18" s="39"/>
      <c r="P18" s="39"/>
      <c r="Q18" s="39"/>
      <c r="R18" s="48"/>
    </row>
    <row r="19" spans="1:18" s="41" customFormat="1" x14ac:dyDescent="0.25">
      <c r="A19" s="275"/>
      <c r="B19" s="33"/>
      <c r="C19" s="120"/>
      <c r="D19" s="33"/>
      <c r="E19" s="33"/>
      <c r="F19" s="34"/>
      <c r="G19" s="34"/>
      <c r="H19" s="49"/>
      <c r="I19" s="36"/>
      <c r="J19" s="44">
        <f t="shared" si="1"/>
        <v>0</v>
      </c>
      <c r="K19" s="120"/>
      <c r="L19" s="44">
        <f t="shared" si="2"/>
        <v>0</v>
      </c>
      <c r="M19" s="38"/>
      <c r="N19" s="39"/>
      <c r="O19" s="39"/>
      <c r="P19" s="39"/>
      <c r="Q19" s="39"/>
      <c r="R19" s="48"/>
    </row>
    <row r="20" spans="1:18" s="41" customFormat="1" x14ac:dyDescent="0.25">
      <c r="A20" s="275"/>
      <c r="B20" s="33"/>
      <c r="C20" s="120"/>
      <c r="D20" s="33"/>
      <c r="E20" s="33"/>
      <c r="F20" s="34"/>
      <c r="G20" s="34"/>
      <c r="H20" s="49"/>
      <c r="I20" s="36"/>
      <c r="J20" s="44">
        <f t="shared" si="1"/>
        <v>0</v>
      </c>
      <c r="K20" s="120"/>
      <c r="L20" s="44">
        <f t="shared" si="2"/>
        <v>0</v>
      </c>
      <c r="M20" s="38"/>
      <c r="N20" s="39"/>
      <c r="O20" s="39"/>
      <c r="P20" s="39"/>
      <c r="Q20" s="39"/>
      <c r="R20" s="48"/>
    </row>
    <row r="21" spans="1:18" s="41" customFormat="1" x14ac:dyDescent="0.25">
      <c r="A21" s="275"/>
      <c r="B21" s="33"/>
      <c r="C21" s="120"/>
      <c r="D21" s="33"/>
      <c r="E21" s="33"/>
      <c r="F21" s="34"/>
      <c r="G21" s="34"/>
      <c r="H21" s="49"/>
      <c r="I21" s="36"/>
      <c r="J21" s="44">
        <f t="shared" si="1"/>
        <v>0</v>
      </c>
      <c r="K21" s="120"/>
      <c r="L21" s="44">
        <f>SUM(M21:Q21)</f>
        <v>0</v>
      </c>
      <c r="M21" s="38"/>
      <c r="N21" s="39"/>
      <c r="O21" s="39"/>
      <c r="P21" s="39"/>
      <c r="Q21" s="39"/>
      <c r="R21" s="48"/>
    </row>
    <row r="22" spans="1:18" s="41" customFormat="1" x14ac:dyDescent="0.25">
      <c r="A22" s="275"/>
      <c r="B22" s="33"/>
      <c r="C22" s="120"/>
      <c r="D22" s="33"/>
      <c r="E22" s="33"/>
      <c r="F22" s="34"/>
      <c r="G22" s="34"/>
      <c r="H22" s="49"/>
      <c r="I22" s="36"/>
      <c r="J22" s="44">
        <f t="shared" si="1"/>
        <v>0</v>
      </c>
      <c r="K22" s="120"/>
      <c r="L22" s="44">
        <f t="shared" si="2"/>
        <v>0</v>
      </c>
      <c r="M22" s="38"/>
      <c r="N22" s="39"/>
      <c r="O22" s="39"/>
      <c r="P22" s="39"/>
      <c r="Q22" s="39"/>
      <c r="R22" s="48"/>
    </row>
    <row r="23" spans="1:18" s="41" customFormat="1" x14ac:dyDescent="0.25">
      <c r="A23" s="275"/>
      <c r="B23" s="33"/>
      <c r="C23" s="120"/>
      <c r="D23" s="33"/>
      <c r="E23" s="33"/>
      <c r="F23" s="34"/>
      <c r="G23" s="34"/>
      <c r="H23" s="49"/>
      <c r="I23" s="36"/>
      <c r="J23" s="44">
        <f t="shared" si="1"/>
        <v>0</v>
      </c>
      <c r="K23" s="120"/>
      <c r="L23" s="44">
        <f t="shared" si="2"/>
        <v>0</v>
      </c>
      <c r="M23" s="38"/>
      <c r="N23" s="39"/>
      <c r="O23" s="39"/>
      <c r="P23" s="39"/>
      <c r="Q23" s="39"/>
      <c r="R23" s="48"/>
    </row>
    <row r="24" spans="1:18" s="41" customFormat="1" x14ac:dyDescent="0.25">
      <c r="A24" s="275"/>
      <c r="B24" s="33"/>
      <c r="C24" s="120"/>
      <c r="D24" s="33"/>
      <c r="E24" s="33"/>
      <c r="F24" s="34"/>
      <c r="G24" s="34"/>
      <c r="H24" s="49"/>
      <c r="I24" s="36"/>
      <c r="J24" s="44">
        <f t="shared" si="1"/>
        <v>0</v>
      </c>
      <c r="K24" s="120"/>
      <c r="L24" s="44">
        <f t="shared" si="2"/>
        <v>0</v>
      </c>
      <c r="M24" s="38"/>
      <c r="N24" s="39"/>
      <c r="O24" s="39"/>
      <c r="P24" s="39"/>
      <c r="Q24" s="39"/>
      <c r="R24" s="48"/>
    </row>
    <row r="25" spans="1:18" s="41" customFormat="1" x14ac:dyDescent="0.25">
      <c r="A25" s="275"/>
      <c r="B25" s="32"/>
      <c r="C25" s="120"/>
      <c r="D25" s="32"/>
      <c r="E25" s="50"/>
      <c r="F25" s="34"/>
      <c r="G25" s="34"/>
      <c r="H25" s="49"/>
      <c r="I25" s="36"/>
      <c r="J25" s="44">
        <f t="shared" si="1"/>
        <v>0</v>
      </c>
      <c r="K25" s="120"/>
      <c r="L25" s="44">
        <f t="shared" si="2"/>
        <v>0</v>
      </c>
      <c r="M25" s="38"/>
      <c r="N25" s="39"/>
      <c r="O25" s="39"/>
      <c r="P25" s="39"/>
      <c r="Q25" s="39"/>
      <c r="R25" s="48"/>
    </row>
    <row r="26" spans="1:18" s="41" customFormat="1" x14ac:dyDescent="0.25">
      <c r="A26" s="275"/>
      <c r="B26" s="32"/>
      <c r="C26" s="120"/>
      <c r="D26" s="32"/>
      <c r="E26" s="33"/>
      <c r="F26" s="34"/>
      <c r="G26" s="34"/>
      <c r="H26" s="49"/>
      <c r="I26" s="36"/>
      <c r="J26" s="44">
        <f t="shared" si="1"/>
        <v>0</v>
      </c>
      <c r="K26" s="120"/>
      <c r="L26" s="44">
        <f t="shared" si="2"/>
        <v>0</v>
      </c>
      <c r="M26" s="38"/>
      <c r="N26" s="39"/>
      <c r="O26" s="39"/>
      <c r="P26" s="39"/>
      <c r="Q26" s="39"/>
      <c r="R26" s="48"/>
    </row>
    <row r="27" spans="1:18" s="41" customFormat="1" x14ac:dyDescent="0.25">
      <c r="A27" s="275"/>
      <c r="B27" s="32"/>
      <c r="C27" s="120"/>
      <c r="D27" s="32"/>
      <c r="E27" s="33"/>
      <c r="F27" s="34"/>
      <c r="G27" s="34"/>
      <c r="H27" s="49"/>
      <c r="I27" s="36"/>
      <c r="J27" s="44">
        <f t="shared" si="1"/>
        <v>0</v>
      </c>
      <c r="K27" s="120"/>
      <c r="L27" s="44">
        <f t="shared" si="2"/>
        <v>0</v>
      </c>
      <c r="M27" s="38"/>
      <c r="N27" s="39"/>
      <c r="O27" s="39"/>
      <c r="P27" s="39"/>
      <c r="Q27" s="39"/>
      <c r="R27" s="48"/>
    </row>
    <row r="28" spans="1:18" s="41" customFormat="1" x14ac:dyDescent="0.25">
      <c r="A28" s="275"/>
      <c r="B28" s="32"/>
      <c r="C28" s="120"/>
      <c r="D28" s="32"/>
      <c r="E28" s="33"/>
      <c r="F28" s="34"/>
      <c r="G28" s="34"/>
      <c r="H28" s="49"/>
      <c r="I28" s="36"/>
      <c r="J28" s="44">
        <f>H28*I28</f>
        <v>0</v>
      </c>
      <c r="K28" s="120"/>
      <c r="L28" s="44">
        <f t="shared" si="2"/>
        <v>0</v>
      </c>
      <c r="M28" s="38"/>
      <c r="N28" s="39"/>
      <c r="O28" s="39"/>
      <c r="P28" s="39"/>
      <c r="Q28" s="39"/>
      <c r="R28" s="48"/>
    </row>
    <row r="29" spans="1:18" s="41" customFormat="1" x14ac:dyDescent="0.25">
      <c r="A29" s="275"/>
      <c r="B29" s="32"/>
      <c r="C29" s="120"/>
      <c r="D29" s="32"/>
      <c r="E29" s="33"/>
      <c r="F29" s="34"/>
      <c r="G29" s="34"/>
      <c r="H29" s="49"/>
      <c r="I29" s="36"/>
      <c r="J29" s="44">
        <f t="shared" si="1"/>
        <v>0</v>
      </c>
      <c r="K29" s="120"/>
      <c r="L29" s="44">
        <f t="shared" si="2"/>
        <v>0</v>
      </c>
      <c r="M29" s="38"/>
      <c r="N29" s="39"/>
      <c r="O29" s="39"/>
      <c r="P29" s="39"/>
      <c r="Q29" s="39"/>
      <c r="R29" s="48"/>
    </row>
    <row r="30" spans="1:18" s="41" customFormat="1" x14ac:dyDescent="0.25">
      <c r="A30" s="275"/>
      <c r="B30" s="32"/>
      <c r="C30" s="120"/>
      <c r="D30" s="32"/>
      <c r="E30" s="33"/>
      <c r="F30" s="34"/>
      <c r="G30" s="34"/>
      <c r="H30" s="49"/>
      <c r="I30" s="36"/>
      <c r="J30" s="44">
        <f>H30*I30</f>
        <v>0</v>
      </c>
      <c r="K30" s="120"/>
      <c r="L30" s="44">
        <f t="shared" si="2"/>
        <v>0</v>
      </c>
      <c r="M30" s="38"/>
      <c r="N30" s="39"/>
      <c r="O30" s="39"/>
      <c r="P30" s="39"/>
      <c r="Q30" s="39"/>
      <c r="R30" s="48"/>
    </row>
    <row r="31" spans="1:18" s="41" customFormat="1" x14ac:dyDescent="0.25">
      <c r="A31" s="275"/>
      <c r="B31" s="32"/>
      <c r="C31" s="120"/>
      <c r="D31" s="32"/>
      <c r="E31" s="33"/>
      <c r="F31" s="34"/>
      <c r="G31" s="34"/>
      <c r="H31" s="49"/>
      <c r="I31" s="36"/>
      <c r="J31" s="44">
        <f t="shared" si="1"/>
        <v>0</v>
      </c>
      <c r="K31" s="120"/>
      <c r="L31" s="44">
        <f t="shared" si="2"/>
        <v>0</v>
      </c>
      <c r="M31" s="38"/>
      <c r="N31" s="39"/>
      <c r="O31" s="39"/>
      <c r="P31" s="39"/>
      <c r="Q31" s="39"/>
      <c r="R31" s="48"/>
    </row>
    <row r="32" spans="1:18" s="41" customFormat="1" x14ac:dyDescent="0.25">
      <c r="A32" s="275"/>
      <c r="B32" s="32"/>
      <c r="C32" s="120"/>
      <c r="D32" s="32"/>
      <c r="E32" s="33"/>
      <c r="F32" s="34"/>
      <c r="G32" s="34"/>
      <c r="H32" s="49"/>
      <c r="I32" s="36"/>
      <c r="J32" s="44">
        <f t="shared" si="1"/>
        <v>0</v>
      </c>
      <c r="K32" s="120"/>
      <c r="L32" s="44">
        <f t="shared" si="2"/>
        <v>0</v>
      </c>
      <c r="M32" s="38"/>
      <c r="N32" s="39"/>
      <c r="O32" s="39"/>
      <c r="P32" s="39"/>
      <c r="Q32" s="39"/>
      <c r="R32" s="48"/>
    </row>
    <row r="33" spans="1:18" s="41" customFormat="1" x14ac:dyDescent="0.25">
      <c r="A33" s="275"/>
      <c r="B33" s="32"/>
      <c r="C33" s="120"/>
      <c r="D33" s="32"/>
      <c r="E33" s="33"/>
      <c r="F33" s="34"/>
      <c r="G33" s="34"/>
      <c r="H33" s="49"/>
      <c r="I33" s="36"/>
      <c r="J33" s="44">
        <f t="shared" si="1"/>
        <v>0</v>
      </c>
      <c r="K33" s="120"/>
      <c r="L33" s="44">
        <f t="shared" si="2"/>
        <v>0</v>
      </c>
      <c r="M33" s="38"/>
      <c r="N33" s="39"/>
      <c r="O33" s="39"/>
      <c r="P33" s="39"/>
      <c r="Q33" s="39"/>
      <c r="R33" s="48"/>
    </row>
    <row r="34" spans="1:18" s="41" customFormat="1" x14ac:dyDescent="0.25">
      <c r="A34" s="275"/>
      <c r="B34" s="32"/>
      <c r="C34" s="120"/>
      <c r="D34" s="32"/>
      <c r="E34" s="33"/>
      <c r="F34" s="34"/>
      <c r="G34" s="34"/>
      <c r="H34" s="49"/>
      <c r="I34" s="36"/>
      <c r="J34" s="44">
        <f t="shared" si="1"/>
        <v>0</v>
      </c>
      <c r="K34" s="120"/>
      <c r="L34" s="44">
        <f t="shared" si="2"/>
        <v>0</v>
      </c>
      <c r="M34" s="38"/>
      <c r="N34" s="39"/>
      <c r="O34" s="39"/>
      <c r="P34" s="39"/>
      <c r="Q34" s="39"/>
      <c r="R34" s="48"/>
    </row>
    <row r="35" spans="1:18" s="41" customFormat="1" x14ac:dyDescent="0.25">
      <c r="A35" s="275"/>
      <c r="B35" s="32"/>
      <c r="C35" s="120"/>
      <c r="D35" s="32"/>
      <c r="E35" s="33"/>
      <c r="F35" s="34"/>
      <c r="G35" s="34"/>
      <c r="H35" s="49"/>
      <c r="I35" s="36"/>
      <c r="J35" s="44">
        <f t="shared" si="1"/>
        <v>0</v>
      </c>
      <c r="K35" s="120"/>
      <c r="L35" s="44">
        <f t="shared" si="2"/>
        <v>0</v>
      </c>
      <c r="M35" s="38"/>
      <c r="N35" s="39"/>
      <c r="O35" s="39"/>
      <c r="P35" s="39"/>
      <c r="Q35" s="39"/>
      <c r="R35" s="48"/>
    </row>
    <row r="36" spans="1:18" s="41" customFormat="1" x14ac:dyDescent="0.25">
      <c r="A36" s="275"/>
      <c r="B36" s="32"/>
      <c r="C36" s="120"/>
      <c r="D36" s="32"/>
      <c r="E36" s="33"/>
      <c r="F36" s="34"/>
      <c r="G36" s="34"/>
      <c r="H36" s="49"/>
      <c r="I36" s="36"/>
      <c r="J36" s="44">
        <f t="shared" si="1"/>
        <v>0</v>
      </c>
      <c r="K36" s="120"/>
      <c r="L36" s="44">
        <f t="shared" si="2"/>
        <v>0</v>
      </c>
      <c r="M36" s="38"/>
      <c r="N36" s="39"/>
      <c r="O36" s="39"/>
      <c r="P36" s="39"/>
      <c r="Q36" s="39"/>
      <c r="R36" s="48"/>
    </row>
    <row r="37" spans="1:18" s="41" customFormat="1" x14ac:dyDescent="0.25">
      <c r="A37" s="275"/>
      <c r="B37" s="32"/>
      <c r="C37" s="120"/>
      <c r="D37" s="32"/>
      <c r="E37" s="33"/>
      <c r="F37" s="34"/>
      <c r="G37" s="34"/>
      <c r="H37" s="49"/>
      <c r="I37" s="36"/>
      <c r="J37" s="44">
        <f t="shared" si="1"/>
        <v>0</v>
      </c>
      <c r="K37" s="120"/>
      <c r="L37" s="44">
        <f t="shared" si="2"/>
        <v>0</v>
      </c>
      <c r="M37" s="38"/>
      <c r="N37" s="39"/>
      <c r="O37" s="39"/>
      <c r="P37" s="39"/>
      <c r="Q37" s="39"/>
      <c r="R37" s="48"/>
    </row>
    <row r="38" spans="1:18" s="41" customFormat="1" x14ac:dyDescent="0.25">
      <c r="A38" s="275"/>
      <c r="B38" s="32"/>
      <c r="C38" s="120"/>
      <c r="D38" s="32"/>
      <c r="E38" s="33"/>
      <c r="F38" s="34"/>
      <c r="G38" s="34"/>
      <c r="H38" s="49"/>
      <c r="I38" s="36"/>
      <c r="J38" s="44">
        <f t="shared" si="1"/>
        <v>0</v>
      </c>
      <c r="K38" s="120"/>
      <c r="L38" s="44">
        <f t="shared" si="2"/>
        <v>0</v>
      </c>
      <c r="M38" s="38"/>
      <c r="N38" s="39"/>
      <c r="O38" s="39"/>
      <c r="P38" s="39"/>
      <c r="Q38" s="39"/>
      <c r="R38" s="48"/>
    </row>
    <row r="39" spans="1:18" s="41" customFormat="1" x14ac:dyDescent="0.25">
      <c r="A39" s="275"/>
      <c r="B39" s="32"/>
      <c r="C39" s="120"/>
      <c r="D39" s="32"/>
      <c r="E39" s="33"/>
      <c r="F39" s="34"/>
      <c r="G39" s="34"/>
      <c r="H39" s="49"/>
      <c r="I39" s="36"/>
      <c r="J39" s="44">
        <f t="shared" si="1"/>
        <v>0</v>
      </c>
      <c r="K39" s="120"/>
      <c r="L39" s="44">
        <f t="shared" si="2"/>
        <v>0</v>
      </c>
      <c r="M39" s="38"/>
      <c r="N39" s="39"/>
      <c r="O39" s="39"/>
      <c r="P39" s="39"/>
      <c r="Q39" s="39"/>
      <c r="R39" s="48"/>
    </row>
    <row r="40" spans="1:18" s="41" customFormat="1" x14ac:dyDescent="0.25">
      <c r="A40" s="275"/>
      <c r="B40" s="32"/>
      <c r="C40" s="120"/>
      <c r="D40" s="32"/>
      <c r="E40" s="33"/>
      <c r="F40" s="34"/>
      <c r="G40" s="34"/>
      <c r="H40" s="49"/>
      <c r="I40" s="36"/>
      <c r="J40" s="44">
        <f t="shared" si="1"/>
        <v>0</v>
      </c>
      <c r="K40" s="120"/>
      <c r="L40" s="44">
        <f t="shared" si="2"/>
        <v>0</v>
      </c>
      <c r="M40" s="38"/>
      <c r="N40" s="39"/>
      <c r="O40" s="39"/>
      <c r="P40" s="39"/>
      <c r="Q40" s="39"/>
      <c r="R40" s="48"/>
    </row>
    <row r="41" spans="1:18" s="41" customFormat="1" x14ac:dyDescent="0.25">
      <c r="A41" s="275"/>
      <c r="B41" s="32"/>
      <c r="C41" s="120"/>
      <c r="D41" s="32"/>
      <c r="E41" s="33"/>
      <c r="F41" s="34"/>
      <c r="G41" s="34"/>
      <c r="H41" s="49"/>
      <c r="I41" s="36"/>
      <c r="J41" s="44">
        <f t="shared" si="1"/>
        <v>0</v>
      </c>
      <c r="K41" s="120"/>
      <c r="L41" s="44">
        <f t="shared" si="2"/>
        <v>0</v>
      </c>
      <c r="M41" s="38"/>
      <c r="N41" s="39"/>
      <c r="O41" s="39"/>
      <c r="P41" s="39"/>
      <c r="Q41" s="39"/>
      <c r="R41" s="48"/>
    </row>
    <row r="42" spans="1:18" s="41" customFormat="1" x14ac:dyDescent="0.25">
      <c r="A42" s="275"/>
      <c r="B42" s="32"/>
      <c r="C42" s="120"/>
      <c r="D42" s="32"/>
      <c r="E42" s="33"/>
      <c r="F42" s="34"/>
      <c r="G42" s="34"/>
      <c r="H42" s="49"/>
      <c r="I42" s="36"/>
      <c r="J42" s="44">
        <f t="shared" si="1"/>
        <v>0</v>
      </c>
      <c r="K42" s="120"/>
      <c r="L42" s="44">
        <f t="shared" si="2"/>
        <v>0</v>
      </c>
      <c r="M42" s="38"/>
      <c r="N42" s="39"/>
      <c r="O42" s="39"/>
      <c r="P42" s="39"/>
      <c r="Q42" s="39"/>
      <c r="R42" s="48"/>
    </row>
    <row r="43" spans="1:18" s="41" customFormat="1" x14ac:dyDescent="0.25">
      <c r="A43" s="275"/>
      <c r="B43" s="32"/>
      <c r="C43" s="120"/>
      <c r="D43" s="32"/>
      <c r="E43" s="33"/>
      <c r="F43" s="34"/>
      <c r="G43" s="34"/>
      <c r="H43" s="49"/>
      <c r="I43" s="36"/>
      <c r="J43" s="44">
        <f>H43*I43</f>
        <v>0</v>
      </c>
      <c r="K43" s="120"/>
      <c r="L43" s="44">
        <f t="shared" si="2"/>
        <v>0</v>
      </c>
      <c r="M43" s="38"/>
      <c r="N43" s="39"/>
      <c r="O43" s="39"/>
      <c r="P43" s="39"/>
      <c r="Q43" s="39"/>
      <c r="R43" s="48"/>
    </row>
    <row r="44" spans="1:18" s="41" customFormat="1" x14ac:dyDescent="0.25">
      <c r="A44" s="275"/>
      <c r="B44" s="32"/>
      <c r="C44" s="120"/>
      <c r="D44" s="32"/>
      <c r="E44" s="33"/>
      <c r="F44" s="34"/>
      <c r="G44" s="34"/>
      <c r="H44" s="49"/>
      <c r="I44" s="36"/>
      <c r="J44" s="44">
        <f t="shared" si="1"/>
        <v>0</v>
      </c>
      <c r="K44" s="120"/>
      <c r="L44" s="44">
        <f t="shared" si="2"/>
        <v>0</v>
      </c>
      <c r="M44" s="38"/>
      <c r="N44" s="39"/>
      <c r="O44" s="39"/>
      <c r="P44" s="39"/>
      <c r="Q44" s="39"/>
      <c r="R44" s="48"/>
    </row>
    <row r="45" spans="1:18" s="41" customFormat="1" x14ac:dyDescent="0.25">
      <c r="A45" s="275"/>
      <c r="B45" s="32"/>
      <c r="C45" s="120"/>
      <c r="D45" s="32"/>
      <c r="E45" s="33"/>
      <c r="F45" s="34"/>
      <c r="G45" s="34"/>
      <c r="H45" s="49"/>
      <c r="I45" s="36"/>
      <c r="J45" s="44">
        <f t="shared" si="1"/>
        <v>0</v>
      </c>
      <c r="K45" s="120"/>
      <c r="L45" s="44">
        <f t="shared" si="2"/>
        <v>0</v>
      </c>
      <c r="M45" s="38"/>
      <c r="N45" s="39"/>
      <c r="O45" s="39"/>
      <c r="P45" s="39"/>
      <c r="Q45" s="39"/>
      <c r="R45" s="48"/>
    </row>
    <row r="46" spans="1:18" s="41" customFormat="1" x14ac:dyDescent="0.25">
      <c r="A46" s="275"/>
      <c r="B46" s="32"/>
      <c r="C46" s="120"/>
      <c r="D46" s="32"/>
      <c r="E46" s="33"/>
      <c r="F46" s="34"/>
      <c r="G46" s="34"/>
      <c r="H46" s="49"/>
      <c r="I46" s="36"/>
      <c r="J46" s="44">
        <f t="shared" si="1"/>
        <v>0</v>
      </c>
      <c r="K46" s="120"/>
      <c r="L46" s="44">
        <f t="shared" si="2"/>
        <v>0</v>
      </c>
      <c r="M46" s="38"/>
      <c r="N46" s="39"/>
      <c r="O46" s="39"/>
      <c r="P46" s="39"/>
      <c r="Q46" s="39"/>
      <c r="R46" s="48"/>
    </row>
    <row r="47" spans="1:18" s="41" customFormat="1" x14ac:dyDescent="0.25">
      <c r="A47" s="275"/>
      <c r="B47" s="32"/>
      <c r="C47" s="120"/>
      <c r="D47" s="32"/>
      <c r="E47" s="33"/>
      <c r="F47" s="34"/>
      <c r="G47" s="34"/>
      <c r="H47" s="49"/>
      <c r="I47" s="36"/>
      <c r="J47" s="44">
        <f t="shared" si="1"/>
        <v>0</v>
      </c>
      <c r="K47" s="120"/>
      <c r="L47" s="44">
        <f t="shared" si="2"/>
        <v>0</v>
      </c>
      <c r="M47" s="38"/>
      <c r="N47" s="39"/>
      <c r="O47" s="39"/>
      <c r="P47" s="39"/>
      <c r="Q47" s="39"/>
      <c r="R47" s="48"/>
    </row>
    <row r="48" spans="1:18" s="41" customFormat="1" x14ac:dyDescent="0.25">
      <c r="A48" s="275"/>
      <c r="B48" s="32"/>
      <c r="C48" s="120"/>
      <c r="D48" s="32"/>
      <c r="E48" s="33"/>
      <c r="F48" s="34"/>
      <c r="G48" s="34"/>
      <c r="H48" s="49"/>
      <c r="I48" s="36"/>
      <c r="J48" s="44">
        <f t="shared" si="1"/>
        <v>0</v>
      </c>
      <c r="K48" s="120"/>
      <c r="L48" s="44">
        <f t="shared" si="2"/>
        <v>0</v>
      </c>
      <c r="M48" s="38"/>
      <c r="N48" s="39"/>
      <c r="O48" s="39"/>
      <c r="P48" s="39"/>
      <c r="Q48" s="39"/>
      <c r="R48" s="48"/>
    </row>
    <row r="49" spans="1:18" s="41" customFormat="1" x14ac:dyDescent="0.25">
      <c r="A49" s="275"/>
      <c r="B49" s="32"/>
      <c r="C49" s="120"/>
      <c r="D49" s="32"/>
      <c r="E49" s="33"/>
      <c r="F49" s="34"/>
      <c r="G49" s="34"/>
      <c r="H49" s="49"/>
      <c r="I49" s="36"/>
      <c r="J49" s="44">
        <f t="shared" si="1"/>
        <v>0</v>
      </c>
      <c r="K49" s="120"/>
      <c r="L49" s="44">
        <f t="shared" si="2"/>
        <v>0</v>
      </c>
      <c r="M49" s="38"/>
      <c r="N49" s="39"/>
      <c r="O49" s="39"/>
      <c r="P49" s="39"/>
      <c r="Q49" s="39"/>
      <c r="R49" s="48"/>
    </row>
    <row r="50" spans="1:18" s="41" customFormat="1" x14ac:dyDescent="0.25">
      <c r="A50" s="275"/>
      <c r="B50" s="32"/>
      <c r="C50" s="120"/>
      <c r="D50" s="32"/>
      <c r="E50" s="33"/>
      <c r="F50" s="34"/>
      <c r="G50" s="34"/>
      <c r="H50" s="49"/>
      <c r="I50" s="36"/>
      <c r="J50" s="44">
        <f t="shared" si="1"/>
        <v>0</v>
      </c>
      <c r="K50" s="120"/>
      <c r="L50" s="44">
        <f t="shared" si="2"/>
        <v>0</v>
      </c>
      <c r="M50" s="38"/>
      <c r="N50" s="39"/>
      <c r="O50" s="39"/>
      <c r="P50" s="39"/>
      <c r="Q50" s="39"/>
      <c r="R50" s="48"/>
    </row>
    <row r="51" spans="1:18" s="41" customFormat="1" x14ac:dyDescent="0.25">
      <c r="A51" s="275"/>
      <c r="B51" s="32"/>
      <c r="C51" s="120"/>
      <c r="D51" s="32"/>
      <c r="E51" s="33"/>
      <c r="F51" s="34"/>
      <c r="G51" s="34"/>
      <c r="H51" s="49"/>
      <c r="I51" s="36"/>
      <c r="J51" s="44">
        <f t="shared" si="1"/>
        <v>0</v>
      </c>
      <c r="K51" s="120"/>
      <c r="L51" s="44">
        <f t="shared" si="2"/>
        <v>0</v>
      </c>
      <c r="M51" s="38"/>
      <c r="N51" s="39"/>
      <c r="O51" s="39"/>
      <c r="P51" s="39"/>
      <c r="Q51" s="39"/>
      <c r="R51" s="48"/>
    </row>
    <row r="52" spans="1:18" s="41" customFormat="1" x14ac:dyDescent="0.25">
      <c r="A52" s="275"/>
      <c r="B52" s="32"/>
      <c r="C52" s="120"/>
      <c r="D52" s="32"/>
      <c r="E52" s="33"/>
      <c r="F52" s="34"/>
      <c r="G52" s="34"/>
      <c r="H52" s="49"/>
      <c r="I52" s="36"/>
      <c r="J52" s="44">
        <f t="shared" si="1"/>
        <v>0</v>
      </c>
      <c r="K52" s="120"/>
      <c r="L52" s="44">
        <f t="shared" si="2"/>
        <v>0</v>
      </c>
      <c r="M52" s="38"/>
      <c r="N52" s="39"/>
      <c r="O52" s="39"/>
      <c r="P52" s="39"/>
      <c r="Q52" s="39"/>
      <c r="R52" s="48"/>
    </row>
    <row r="53" spans="1:18" s="41" customFormat="1" x14ac:dyDescent="0.25">
      <c r="A53" s="275"/>
      <c r="B53" s="32"/>
      <c r="C53" s="120"/>
      <c r="D53" s="32"/>
      <c r="E53" s="33"/>
      <c r="F53" s="34"/>
      <c r="G53" s="34"/>
      <c r="H53" s="49"/>
      <c r="I53" s="36"/>
      <c r="J53" s="44">
        <f t="shared" si="1"/>
        <v>0</v>
      </c>
      <c r="K53" s="120"/>
      <c r="L53" s="44">
        <f t="shared" si="2"/>
        <v>0</v>
      </c>
      <c r="M53" s="38"/>
      <c r="N53" s="39"/>
      <c r="O53" s="39"/>
      <c r="P53" s="39"/>
      <c r="Q53" s="39"/>
      <c r="R53" s="48"/>
    </row>
    <row r="54" spans="1:18" s="41" customFormat="1" x14ac:dyDescent="0.25">
      <c r="A54" s="275"/>
      <c r="B54" s="33"/>
      <c r="C54" s="120"/>
      <c r="D54" s="33"/>
      <c r="E54" s="33"/>
      <c r="F54" s="34"/>
      <c r="G54" s="34"/>
      <c r="H54" s="49"/>
      <c r="I54" s="36"/>
      <c r="J54" s="44">
        <f t="shared" si="1"/>
        <v>0</v>
      </c>
      <c r="K54" s="120"/>
      <c r="L54" s="44">
        <f t="shared" si="2"/>
        <v>0</v>
      </c>
      <c r="M54" s="38"/>
      <c r="N54" s="39"/>
      <c r="O54" s="39"/>
      <c r="P54" s="39"/>
      <c r="Q54" s="39"/>
      <c r="R54" s="48"/>
    </row>
    <row r="55" spans="1:18" s="41" customFormat="1" x14ac:dyDescent="0.25">
      <c r="A55" s="275"/>
      <c r="B55" s="33"/>
      <c r="C55" s="120"/>
      <c r="D55" s="33"/>
      <c r="E55" s="33"/>
      <c r="F55" s="34"/>
      <c r="G55" s="34"/>
      <c r="H55" s="49"/>
      <c r="I55" s="36"/>
      <c r="J55" s="44">
        <f t="shared" si="1"/>
        <v>0</v>
      </c>
      <c r="K55" s="120"/>
      <c r="L55" s="44">
        <f t="shared" si="2"/>
        <v>0</v>
      </c>
      <c r="M55" s="38"/>
      <c r="N55" s="39"/>
      <c r="O55" s="39"/>
      <c r="P55" s="39"/>
      <c r="Q55" s="39"/>
      <c r="R55" s="48"/>
    </row>
    <row r="56" spans="1:18" s="41" customFormat="1" ht="12.75" thickBot="1" x14ac:dyDescent="0.3">
      <c r="A56" s="275"/>
      <c r="B56" s="33"/>
      <c r="C56" s="61"/>
      <c r="D56" s="33"/>
      <c r="E56" s="33"/>
      <c r="F56" s="34"/>
      <c r="G56" s="34"/>
      <c r="H56" s="49"/>
      <c r="I56" s="36"/>
      <c r="J56" s="44">
        <f t="shared" si="1"/>
        <v>0</v>
      </c>
      <c r="K56" s="120"/>
      <c r="L56" s="44">
        <f>SUM(M56:Q56)</f>
        <v>0</v>
      </c>
      <c r="M56" s="42"/>
      <c r="N56" s="43"/>
      <c r="O56" s="43"/>
      <c r="P56" s="43"/>
      <c r="Q56" s="43"/>
      <c r="R56" s="48"/>
    </row>
    <row r="57" spans="1:18" s="19" customFormat="1" ht="15.75" customHeight="1" thickTop="1" thickBot="1" x14ac:dyDescent="0.3">
      <c r="A57" s="275"/>
      <c r="B57" s="280" t="s">
        <v>221</v>
      </c>
      <c r="C57" s="280"/>
      <c r="D57" s="280"/>
      <c r="E57" s="280"/>
      <c r="F57" s="280"/>
      <c r="G57" s="280"/>
      <c r="H57" s="280"/>
      <c r="I57" s="281"/>
      <c r="J57" s="25">
        <f>SUM(J17:J56)</f>
        <v>38000</v>
      </c>
      <c r="K57" s="160"/>
      <c r="L57" s="25">
        <f>SUM(L17:L56)</f>
        <v>38000</v>
      </c>
      <c r="M57" s="189">
        <f>IF(OR($D$9="yes"),"n/a",SUM(M17:M56))</f>
        <v>0</v>
      </c>
      <c r="N57" s="28">
        <f>SUM(N17:N56)</f>
        <v>0</v>
      </c>
      <c r="O57" s="29">
        <f>SUM(O17:O56)</f>
        <v>0</v>
      </c>
      <c r="P57" s="29">
        <f>SUM(P17:P56)</f>
        <v>5000</v>
      </c>
      <c r="Q57" s="194">
        <f>SUM(Q17:Q56)</f>
        <v>33000</v>
      </c>
      <c r="R57" s="31">
        <f>SUM(M57:Q57)</f>
        <v>38000</v>
      </c>
    </row>
    <row r="58" spans="1:18" s="19" customFormat="1" ht="15.75" customHeight="1" thickTop="1" x14ac:dyDescent="0.25"/>
    <row r="59" spans="1:18" ht="15" customHeight="1" x14ac:dyDescent="0.25">
      <c r="B59" s="63"/>
      <c r="C59" s="63"/>
      <c r="D59" s="62"/>
      <c r="E59" s="62"/>
      <c r="F59" s="163" t="s">
        <v>73</v>
      </c>
    </row>
    <row r="60" spans="1:18" ht="15" customHeight="1" x14ac:dyDescent="0.25">
      <c r="B60" s="63" t="s">
        <v>64</v>
      </c>
      <c r="C60" s="64" t="str">
        <f>IF(ISBLANK('Example 1'!$D$5),"",'Example 1'!$D$5)</f>
        <v>The Game Game</v>
      </c>
      <c r="D60" s="64"/>
      <c r="E60" s="62"/>
      <c r="F60" s="164" t="s">
        <v>74</v>
      </c>
      <c r="I60" s="149"/>
    </row>
    <row r="61" spans="1:18" ht="15" customHeight="1" x14ac:dyDescent="0.2">
      <c r="B61" s="265" t="s">
        <v>84</v>
      </c>
      <c r="D61" s="62"/>
      <c r="E61" s="62"/>
      <c r="H61" s="274" t="s">
        <v>17</v>
      </c>
      <c r="I61" s="274"/>
      <c r="J61" s="274"/>
      <c r="K61" s="274"/>
      <c r="L61" s="274"/>
      <c r="M61" s="274"/>
      <c r="N61" s="274"/>
      <c r="O61" s="274"/>
      <c r="P61" s="274"/>
      <c r="Q61" s="274"/>
      <c r="R61" s="274"/>
    </row>
    <row r="62" spans="1:18" ht="7.5" customHeight="1" x14ac:dyDescent="0.2">
      <c r="B62" s="265"/>
      <c r="C62" s="63"/>
      <c r="D62" s="62"/>
      <c r="E62" s="62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</row>
    <row r="63" spans="1:18" ht="16.5" customHeight="1" x14ac:dyDescent="0.2">
      <c r="B63" s="267" t="s">
        <v>57</v>
      </c>
      <c r="C63" s="267"/>
      <c r="D63" s="267"/>
      <c r="E63" s="267"/>
      <c r="F63" s="267"/>
      <c r="G63" s="267"/>
      <c r="H63" s="268" t="s">
        <v>20</v>
      </c>
      <c r="I63" s="268"/>
      <c r="J63" s="268"/>
      <c r="K63" s="268"/>
      <c r="L63" s="268"/>
      <c r="M63" s="264" t="s">
        <v>1</v>
      </c>
      <c r="N63" s="264"/>
      <c r="O63" s="264"/>
      <c r="P63" s="264"/>
      <c r="Q63" s="264"/>
      <c r="R63" s="264"/>
    </row>
    <row r="64" spans="1:18" ht="66" customHeight="1" x14ac:dyDescent="0.2">
      <c r="B64" s="124" t="s">
        <v>56</v>
      </c>
      <c r="C64" s="132" t="s">
        <v>41</v>
      </c>
      <c r="D64" s="124" t="s">
        <v>13</v>
      </c>
      <c r="E64" s="124" t="s">
        <v>18</v>
      </c>
      <c r="F64" s="124" t="s">
        <v>30</v>
      </c>
      <c r="G64" s="124" t="s">
        <v>31</v>
      </c>
      <c r="H64" s="125" t="s">
        <v>5</v>
      </c>
      <c r="I64" s="125" t="s">
        <v>6</v>
      </c>
      <c r="J64" s="126" t="s">
        <v>36</v>
      </c>
      <c r="K64" s="126" t="s">
        <v>92</v>
      </c>
      <c r="L64" s="126" t="s">
        <v>37</v>
      </c>
      <c r="M64" s="131" t="s">
        <v>7</v>
      </c>
      <c r="N64" s="131" t="s">
        <v>8</v>
      </c>
      <c r="O64" s="131" t="s">
        <v>9</v>
      </c>
      <c r="P64" s="131" t="s">
        <v>99</v>
      </c>
      <c r="Q64" s="131" t="s">
        <v>100</v>
      </c>
      <c r="R64" s="131" t="s">
        <v>26</v>
      </c>
    </row>
    <row r="65" spans="1:18" s="19" customFormat="1" ht="15" customHeight="1" x14ac:dyDescent="0.25">
      <c r="A65" s="222" t="s">
        <v>105</v>
      </c>
      <c r="B65" s="134" t="s">
        <v>219</v>
      </c>
      <c r="C65" s="110"/>
      <c r="D65" s="110"/>
      <c r="E65" s="110"/>
      <c r="F65" s="111"/>
      <c r="G65" s="111"/>
      <c r="H65" s="110"/>
      <c r="I65" s="112"/>
      <c r="J65" s="112"/>
      <c r="K65" s="113"/>
      <c r="L65" s="112"/>
      <c r="M65" s="114"/>
      <c r="N65" s="114"/>
      <c r="O65" s="114"/>
      <c r="P65" s="115"/>
      <c r="Q65" s="115"/>
      <c r="R65" s="116"/>
    </row>
    <row r="66" spans="1:18" s="41" customFormat="1" x14ac:dyDescent="0.25">
      <c r="A66" s="276"/>
      <c r="B66" s="33" t="s">
        <v>196</v>
      </c>
      <c r="C66" s="33" t="s">
        <v>197</v>
      </c>
      <c r="D66" s="33" t="s">
        <v>135</v>
      </c>
      <c r="E66" s="33" t="s">
        <v>129</v>
      </c>
      <c r="F66" s="34">
        <v>42090</v>
      </c>
      <c r="G66" s="34">
        <v>42824</v>
      </c>
      <c r="H66" s="35">
        <v>45000</v>
      </c>
      <c r="I66" s="36">
        <v>1</v>
      </c>
      <c r="J66" s="44">
        <f>H66*I66</f>
        <v>45000</v>
      </c>
      <c r="K66" s="37">
        <v>1</v>
      </c>
      <c r="L66" s="44">
        <f>J66*K66</f>
        <v>45000</v>
      </c>
      <c r="M66" s="38"/>
      <c r="N66" s="39"/>
      <c r="O66" s="39"/>
      <c r="P66" s="39">
        <v>3000</v>
      </c>
      <c r="Q66" s="39">
        <v>42000</v>
      </c>
      <c r="R66" s="40"/>
    </row>
    <row r="67" spans="1:18" s="41" customFormat="1" x14ac:dyDescent="0.25">
      <c r="A67" s="276"/>
      <c r="B67" s="33"/>
      <c r="C67" s="33"/>
      <c r="D67" s="33"/>
      <c r="E67" s="33"/>
      <c r="F67" s="34"/>
      <c r="G67" s="34"/>
      <c r="H67" s="35"/>
      <c r="I67" s="36"/>
      <c r="J67" s="44">
        <f>H67*I67</f>
        <v>0</v>
      </c>
      <c r="K67" s="37">
        <v>1</v>
      </c>
      <c r="L67" s="44">
        <f>J67*K67</f>
        <v>0</v>
      </c>
      <c r="M67" s="38"/>
      <c r="N67" s="39"/>
      <c r="O67" s="39"/>
      <c r="P67" s="39"/>
      <c r="Q67" s="39"/>
      <c r="R67" s="40"/>
    </row>
    <row r="68" spans="1:18" s="41" customFormat="1" x14ac:dyDescent="0.25">
      <c r="A68" s="276"/>
      <c r="B68" s="33"/>
      <c r="C68" s="33"/>
      <c r="D68" s="33"/>
      <c r="E68" s="33"/>
      <c r="F68" s="34"/>
      <c r="G68" s="34"/>
      <c r="H68" s="35"/>
      <c r="I68" s="36"/>
      <c r="J68" s="44">
        <f t="shared" ref="J68:J75" si="3">H68*I68</f>
        <v>0</v>
      </c>
      <c r="K68" s="37">
        <v>1</v>
      </c>
      <c r="L68" s="44">
        <f t="shared" ref="L68:L75" si="4">J68*K68</f>
        <v>0</v>
      </c>
      <c r="M68" s="38"/>
      <c r="N68" s="39"/>
      <c r="O68" s="39"/>
      <c r="P68" s="39"/>
      <c r="Q68" s="39"/>
      <c r="R68" s="40"/>
    </row>
    <row r="69" spans="1:18" s="41" customFormat="1" x14ac:dyDescent="0.25">
      <c r="A69" s="276"/>
      <c r="B69" s="33"/>
      <c r="C69" s="33"/>
      <c r="D69" s="33"/>
      <c r="E69" s="33"/>
      <c r="F69" s="34"/>
      <c r="G69" s="34"/>
      <c r="H69" s="35"/>
      <c r="I69" s="36"/>
      <c r="J69" s="44">
        <f t="shared" si="3"/>
        <v>0</v>
      </c>
      <c r="K69" s="37">
        <v>1</v>
      </c>
      <c r="L69" s="44">
        <f t="shared" si="4"/>
        <v>0</v>
      </c>
      <c r="M69" s="38"/>
      <c r="N69" s="39"/>
      <c r="O69" s="39"/>
      <c r="P69" s="39"/>
      <c r="Q69" s="39"/>
      <c r="R69" s="40"/>
    </row>
    <row r="70" spans="1:18" s="41" customFormat="1" x14ac:dyDescent="0.25">
      <c r="A70" s="276"/>
      <c r="B70" s="33"/>
      <c r="C70" s="33"/>
      <c r="D70" s="33"/>
      <c r="E70" s="33"/>
      <c r="F70" s="34"/>
      <c r="G70" s="34"/>
      <c r="H70" s="35"/>
      <c r="I70" s="36"/>
      <c r="J70" s="44">
        <f t="shared" si="3"/>
        <v>0</v>
      </c>
      <c r="K70" s="37">
        <v>1</v>
      </c>
      <c r="L70" s="44">
        <f t="shared" si="4"/>
        <v>0</v>
      </c>
      <c r="M70" s="38"/>
      <c r="N70" s="39"/>
      <c r="O70" s="39"/>
      <c r="P70" s="39"/>
      <c r="Q70" s="39"/>
      <c r="R70" s="40"/>
    </row>
    <row r="71" spans="1:18" s="41" customFormat="1" x14ac:dyDescent="0.25">
      <c r="A71" s="276"/>
      <c r="B71" s="33"/>
      <c r="C71" s="33"/>
      <c r="D71" s="33"/>
      <c r="E71" s="33"/>
      <c r="F71" s="34"/>
      <c r="G71" s="34"/>
      <c r="H71" s="35"/>
      <c r="I71" s="36"/>
      <c r="J71" s="44">
        <f t="shared" si="3"/>
        <v>0</v>
      </c>
      <c r="K71" s="37">
        <v>1</v>
      </c>
      <c r="L71" s="44">
        <f t="shared" si="4"/>
        <v>0</v>
      </c>
      <c r="M71" s="38"/>
      <c r="N71" s="39"/>
      <c r="O71" s="39"/>
      <c r="P71" s="39"/>
      <c r="Q71" s="39"/>
      <c r="R71" s="40"/>
    </row>
    <row r="72" spans="1:18" s="41" customFormat="1" x14ac:dyDescent="0.25">
      <c r="A72" s="276"/>
      <c r="B72" s="33"/>
      <c r="C72" s="33"/>
      <c r="D72" s="33"/>
      <c r="E72" s="33"/>
      <c r="F72" s="34"/>
      <c r="G72" s="34"/>
      <c r="H72" s="35"/>
      <c r="I72" s="36"/>
      <c r="J72" s="44">
        <f t="shared" si="3"/>
        <v>0</v>
      </c>
      <c r="K72" s="37">
        <v>1</v>
      </c>
      <c r="L72" s="44">
        <f t="shared" si="4"/>
        <v>0</v>
      </c>
      <c r="M72" s="38"/>
      <c r="N72" s="39"/>
      <c r="O72" s="39"/>
      <c r="P72" s="39"/>
      <c r="Q72" s="39"/>
      <c r="R72" s="40"/>
    </row>
    <row r="73" spans="1:18" s="41" customFormat="1" x14ac:dyDescent="0.25">
      <c r="A73" s="276"/>
      <c r="B73" s="33"/>
      <c r="C73" s="33"/>
      <c r="D73" s="33"/>
      <c r="E73" s="33"/>
      <c r="F73" s="34"/>
      <c r="G73" s="34"/>
      <c r="H73" s="35"/>
      <c r="I73" s="36"/>
      <c r="J73" s="44">
        <f t="shared" si="3"/>
        <v>0</v>
      </c>
      <c r="K73" s="37">
        <v>1</v>
      </c>
      <c r="L73" s="44">
        <f t="shared" si="4"/>
        <v>0</v>
      </c>
      <c r="M73" s="38"/>
      <c r="N73" s="39"/>
      <c r="O73" s="39"/>
      <c r="P73" s="39"/>
      <c r="Q73" s="39"/>
      <c r="R73" s="40"/>
    </row>
    <row r="74" spans="1:18" s="41" customFormat="1" x14ac:dyDescent="0.25">
      <c r="A74" s="276"/>
      <c r="B74" s="33"/>
      <c r="C74" s="33"/>
      <c r="D74" s="33"/>
      <c r="E74" s="33"/>
      <c r="F74" s="34"/>
      <c r="G74" s="34"/>
      <c r="H74" s="35"/>
      <c r="I74" s="36"/>
      <c r="J74" s="44">
        <f t="shared" si="3"/>
        <v>0</v>
      </c>
      <c r="K74" s="37">
        <v>1</v>
      </c>
      <c r="L74" s="44">
        <f t="shared" si="4"/>
        <v>0</v>
      </c>
      <c r="M74" s="38"/>
      <c r="N74" s="39"/>
      <c r="O74" s="39"/>
      <c r="P74" s="39"/>
      <c r="Q74" s="39"/>
      <c r="R74" s="40"/>
    </row>
    <row r="75" spans="1:18" s="41" customFormat="1" ht="12.75" thickBot="1" x14ac:dyDescent="0.3">
      <c r="A75" s="276"/>
      <c r="B75" s="32"/>
      <c r="C75" s="32"/>
      <c r="D75" s="32"/>
      <c r="E75" s="33"/>
      <c r="F75" s="34"/>
      <c r="G75" s="34"/>
      <c r="H75" s="35"/>
      <c r="I75" s="36"/>
      <c r="J75" s="156">
        <f t="shared" si="3"/>
        <v>0</v>
      </c>
      <c r="K75" s="157">
        <v>1</v>
      </c>
      <c r="L75" s="156">
        <f t="shared" si="4"/>
        <v>0</v>
      </c>
      <c r="M75" s="42"/>
      <c r="N75" s="43"/>
      <c r="O75" s="43"/>
      <c r="P75" s="43"/>
      <c r="Q75" s="43"/>
      <c r="R75" s="40"/>
    </row>
    <row r="76" spans="1:18" s="19" customFormat="1" ht="15" customHeight="1" thickTop="1" thickBot="1" x14ac:dyDescent="0.3">
      <c r="A76" s="276"/>
      <c r="B76" s="200"/>
      <c r="C76" s="201"/>
      <c r="D76" s="201"/>
      <c r="E76" s="201"/>
      <c r="F76" s="202"/>
      <c r="G76" s="202"/>
      <c r="H76" s="201"/>
      <c r="I76" s="21" t="s">
        <v>222</v>
      </c>
      <c r="J76" s="25">
        <f>SUM(J66:J75)</f>
        <v>45000</v>
      </c>
      <c r="K76" s="160"/>
      <c r="L76" s="159">
        <f>SUM(L66:L75)</f>
        <v>45000</v>
      </c>
      <c r="M76" s="154">
        <f>IF(OR($D$9="yes"),"n/a",SUM(M66:M75))</f>
        <v>0</v>
      </c>
      <c r="N76" s="155">
        <f>IF(OR($D$9="yes"),"n/a",SUM(N66:N75))</f>
        <v>0</v>
      </c>
      <c r="O76" s="155">
        <f>IF(OR($D$9="yes"),"n/a",SUM(O66:O75))</f>
        <v>0</v>
      </c>
      <c r="P76" s="193">
        <f>SUM(P66:P75)</f>
        <v>3000</v>
      </c>
      <c r="Q76" s="192">
        <f>SUM(Q66:Q75)</f>
        <v>42000</v>
      </c>
      <c r="R76" s="142">
        <f>SUM(M76:Q76)</f>
        <v>45000</v>
      </c>
    </row>
    <row r="77" spans="1:18" s="19" customFormat="1" ht="15.75" customHeight="1" thickTop="1" thickBot="1" x14ac:dyDescent="0.3">
      <c r="A77" s="117"/>
      <c r="B77" s="171"/>
      <c r="C77" s="117"/>
      <c r="D77" s="179"/>
      <c r="E77" s="179"/>
      <c r="F77" s="179"/>
      <c r="G77" s="179"/>
      <c r="H77" s="118"/>
      <c r="I77" s="118"/>
      <c r="J77" s="118"/>
      <c r="K77" s="16"/>
      <c r="L77" s="118"/>
      <c r="M77" s="188">
        <v>0.5</v>
      </c>
      <c r="N77" s="190">
        <v>0.5</v>
      </c>
      <c r="O77" s="137">
        <v>0.5</v>
      </c>
      <c r="P77" s="191">
        <v>1</v>
      </c>
      <c r="Q77" s="138">
        <v>1</v>
      </c>
      <c r="R77" s="119"/>
    </row>
    <row r="78" spans="1:18" s="19" customFormat="1" ht="15.75" customHeight="1" thickTop="1" thickBot="1" x14ac:dyDescent="0.3">
      <c r="A78" s="117"/>
      <c r="B78" s="18"/>
      <c r="C78" s="117"/>
      <c r="H78" s="118"/>
      <c r="J78" s="118"/>
      <c r="K78" s="16"/>
      <c r="L78" s="172" t="s">
        <v>89</v>
      </c>
      <c r="M78" s="189">
        <f>IF(OR($D$9="yes"),"n/a",$M$76/2)</f>
        <v>0</v>
      </c>
      <c r="N78" s="28">
        <f>IF(OR($D$9="yes"),"n/a",$N$76/2)</f>
        <v>0</v>
      </c>
      <c r="O78" s="29">
        <f>IF(OR($D$9="yes"),"n/a",$O$76/2)</f>
        <v>0</v>
      </c>
      <c r="P78" s="26">
        <f>P76</f>
        <v>3000</v>
      </c>
      <c r="Q78" s="26">
        <f>Q76</f>
        <v>42000</v>
      </c>
      <c r="R78" s="27">
        <f>SUM(M78:Q78)</f>
        <v>45000</v>
      </c>
    </row>
    <row r="79" spans="1:18" s="19" customFormat="1" ht="15.75" customHeight="1" thickTop="1" x14ac:dyDescent="0.25">
      <c r="A79" s="117"/>
      <c r="B79" s="18"/>
      <c r="C79" s="117"/>
      <c r="H79" s="118"/>
      <c r="J79" s="118"/>
      <c r="K79" s="16"/>
      <c r="L79" s="172"/>
      <c r="M79" s="172"/>
      <c r="N79" s="172"/>
      <c r="O79" s="172"/>
      <c r="P79" s="172"/>
      <c r="Q79" s="172"/>
      <c r="R79" s="172"/>
    </row>
    <row r="80" spans="1:18" s="19" customFormat="1" ht="15" customHeight="1" x14ac:dyDescent="0.25">
      <c r="A80" s="222" t="s">
        <v>109</v>
      </c>
      <c r="B80" s="270" t="s">
        <v>107</v>
      </c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112"/>
      <c r="N80" s="112"/>
      <c r="O80" s="112"/>
      <c r="P80" s="112"/>
      <c r="Q80" s="112"/>
      <c r="R80" s="116"/>
    </row>
    <row r="81" spans="1:18" s="41" customFormat="1" x14ac:dyDescent="0.25">
      <c r="A81" s="276"/>
      <c r="B81" s="32"/>
      <c r="C81" s="32"/>
      <c r="D81" s="32"/>
      <c r="E81" s="33"/>
      <c r="F81" s="34"/>
      <c r="G81" s="34"/>
      <c r="H81" s="35"/>
      <c r="I81" s="36"/>
      <c r="J81" s="44">
        <f t="shared" ref="J81:J87" si="5">H81*I81</f>
        <v>0</v>
      </c>
      <c r="K81" s="158">
        <v>0.65</v>
      </c>
      <c r="L81" s="44">
        <f t="shared" ref="L81:L90" si="6">J81*K81</f>
        <v>0</v>
      </c>
      <c r="M81" s="38"/>
      <c r="N81" s="39"/>
      <c r="O81" s="39"/>
      <c r="P81" s="39"/>
      <c r="Q81" s="39"/>
      <c r="R81" s="40"/>
    </row>
    <row r="82" spans="1:18" s="41" customFormat="1" x14ac:dyDescent="0.25">
      <c r="A82" s="276"/>
      <c r="B82" s="32"/>
      <c r="C82" s="32"/>
      <c r="D82" s="32"/>
      <c r="E82" s="33"/>
      <c r="F82" s="34"/>
      <c r="G82" s="34"/>
      <c r="H82" s="35"/>
      <c r="I82" s="36"/>
      <c r="J82" s="44">
        <f t="shared" si="5"/>
        <v>0</v>
      </c>
      <c r="K82" s="37">
        <v>0.65</v>
      </c>
      <c r="L82" s="44">
        <f t="shared" si="6"/>
        <v>0</v>
      </c>
      <c r="M82" s="38"/>
      <c r="N82" s="39"/>
      <c r="O82" s="39"/>
      <c r="P82" s="39"/>
      <c r="Q82" s="39"/>
      <c r="R82" s="40"/>
    </row>
    <row r="83" spans="1:18" s="41" customFormat="1" x14ac:dyDescent="0.25">
      <c r="A83" s="276"/>
      <c r="B83" s="32"/>
      <c r="C83" s="32"/>
      <c r="D83" s="32"/>
      <c r="E83" s="33"/>
      <c r="F83" s="34"/>
      <c r="G83" s="34"/>
      <c r="H83" s="35"/>
      <c r="I83" s="36"/>
      <c r="J83" s="44">
        <f t="shared" si="5"/>
        <v>0</v>
      </c>
      <c r="K83" s="37">
        <v>0.65</v>
      </c>
      <c r="L83" s="44">
        <f t="shared" si="6"/>
        <v>0</v>
      </c>
      <c r="M83" s="38"/>
      <c r="N83" s="39"/>
      <c r="O83" s="39"/>
      <c r="P83" s="39"/>
      <c r="Q83" s="39"/>
      <c r="R83" s="40"/>
    </row>
    <row r="84" spans="1:18" s="41" customFormat="1" x14ac:dyDescent="0.25">
      <c r="A84" s="276"/>
      <c r="B84" s="32"/>
      <c r="C84" s="32"/>
      <c r="D84" s="32"/>
      <c r="E84" s="33"/>
      <c r="F84" s="34"/>
      <c r="G84" s="34"/>
      <c r="H84" s="35"/>
      <c r="I84" s="36"/>
      <c r="J84" s="44">
        <f t="shared" si="5"/>
        <v>0</v>
      </c>
      <c r="K84" s="37">
        <v>0.65</v>
      </c>
      <c r="L84" s="44">
        <f t="shared" si="6"/>
        <v>0</v>
      </c>
      <c r="M84" s="38"/>
      <c r="N84" s="39"/>
      <c r="O84" s="39"/>
      <c r="P84" s="39"/>
      <c r="Q84" s="39"/>
      <c r="R84" s="40"/>
    </row>
    <row r="85" spans="1:18" s="41" customFormat="1" x14ac:dyDescent="0.25">
      <c r="A85" s="276"/>
      <c r="B85" s="32"/>
      <c r="C85" s="32"/>
      <c r="D85" s="32"/>
      <c r="E85" s="33"/>
      <c r="F85" s="34"/>
      <c r="G85" s="34"/>
      <c r="H85" s="35"/>
      <c r="I85" s="36"/>
      <c r="J85" s="44">
        <f t="shared" si="5"/>
        <v>0</v>
      </c>
      <c r="K85" s="37">
        <v>0.65</v>
      </c>
      <c r="L85" s="44">
        <f t="shared" si="6"/>
        <v>0</v>
      </c>
      <c r="M85" s="38"/>
      <c r="N85" s="39"/>
      <c r="O85" s="39"/>
      <c r="P85" s="39"/>
      <c r="Q85" s="39"/>
      <c r="R85" s="40"/>
    </row>
    <row r="86" spans="1:18" s="41" customFormat="1" x14ac:dyDescent="0.25">
      <c r="A86" s="276"/>
      <c r="B86" s="32"/>
      <c r="C86" s="32"/>
      <c r="D86" s="32"/>
      <c r="E86" s="33"/>
      <c r="F86" s="34"/>
      <c r="G86" s="34"/>
      <c r="H86" s="35"/>
      <c r="I86" s="36"/>
      <c r="J86" s="44">
        <f t="shared" si="5"/>
        <v>0</v>
      </c>
      <c r="K86" s="37">
        <v>0.65</v>
      </c>
      <c r="L86" s="44">
        <f t="shared" si="6"/>
        <v>0</v>
      </c>
      <c r="M86" s="38"/>
      <c r="N86" s="39"/>
      <c r="O86" s="39"/>
      <c r="P86" s="39"/>
      <c r="Q86" s="39"/>
      <c r="R86" s="40"/>
    </row>
    <row r="87" spans="1:18" s="41" customFormat="1" x14ac:dyDescent="0.25">
      <c r="A87" s="276"/>
      <c r="B87" s="32"/>
      <c r="C87" s="32"/>
      <c r="D87" s="32"/>
      <c r="E87" s="33"/>
      <c r="F87" s="34"/>
      <c r="G87" s="34"/>
      <c r="H87" s="35"/>
      <c r="I87" s="36"/>
      <c r="J87" s="44">
        <f t="shared" si="5"/>
        <v>0</v>
      </c>
      <c r="K87" s="37">
        <v>0.65</v>
      </c>
      <c r="L87" s="44">
        <f t="shared" si="6"/>
        <v>0</v>
      </c>
      <c r="M87" s="38"/>
      <c r="N87" s="39"/>
      <c r="O87" s="39"/>
      <c r="P87" s="39"/>
      <c r="Q87" s="39"/>
      <c r="R87" s="40"/>
    </row>
    <row r="88" spans="1:18" s="41" customFormat="1" x14ac:dyDescent="0.25">
      <c r="A88" s="276"/>
      <c r="B88" s="32"/>
      <c r="C88" s="32"/>
      <c r="D88" s="32"/>
      <c r="E88" s="33"/>
      <c r="F88" s="34"/>
      <c r="G88" s="34"/>
      <c r="H88" s="35"/>
      <c r="I88" s="36"/>
      <c r="J88" s="44">
        <f>H88*I88</f>
        <v>0</v>
      </c>
      <c r="K88" s="37">
        <v>0.65</v>
      </c>
      <c r="L88" s="44">
        <f t="shared" si="6"/>
        <v>0</v>
      </c>
      <c r="M88" s="38"/>
      <c r="N88" s="39"/>
      <c r="O88" s="39"/>
      <c r="P88" s="39"/>
      <c r="Q88" s="39"/>
      <c r="R88" s="40"/>
    </row>
    <row r="89" spans="1:18" s="41" customFormat="1" x14ac:dyDescent="0.25">
      <c r="A89" s="276"/>
      <c r="B89" s="32"/>
      <c r="C89" s="32"/>
      <c r="D89" s="32"/>
      <c r="E89" s="33"/>
      <c r="F89" s="34"/>
      <c r="G89" s="34"/>
      <c r="H89" s="35"/>
      <c r="I89" s="36"/>
      <c r="J89" s="44">
        <f t="shared" ref="J89:J90" si="7">H89*I89</f>
        <v>0</v>
      </c>
      <c r="K89" s="37">
        <v>0.65</v>
      </c>
      <c r="L89" s="44">
        <f t="shared" si="6"/>
        <v>0</v>
      </c>
      <c r="M89" s="38"/>
      <c r="N89" s="39"/>
      <c r="O89" s="39"/>
      <c r="P89" s="39"/>
      <c r="Q89" s="39"/>
      <c r="R89" s="40"/>
    </row>
    <row r="90" spans="1:18" s="41" customFormat="1" ht="12.75" thickBot="1" x14ac:dyDescent="0.3">
      <c r="A90" s="276"/>
      <c r="B90" s="33"/>
      <c r="C90" s="33"/>
      <c r="D90" s="33"/>
      <c r="E90" s="33"/>
      <c r="F90" s="34"/>
      <c r="G90" s="145"/>
      <c r="H90" s="35"/>
      <c r="I90" s="36"/>
      <c r="J90" s="140">
        <f t="shared" si="7"/>
        <v>0</v>
      </c>
      <c r="K90" s="37">
        <v>0.65</v>
      </c>
      <c r="L90" s="140">
        <f t="shared" si="6"/>
        <v>0</v>
      </c>
      <c r="M90" s="141"/>
      <c r="N90" s="141"/>
      <c r="O90" s="141"/>
      <c r="P90" s="141"/>
      <c r="Q90" s="141"/>
      <c r="R90" s="40"/>
    </row>
    <row r="91" spans="1:18" s="19" customFormat="1" ht="15.75" customHeight="1" thickTop="1" thickBot="1" x14ac:dyDescent="0.3">
      <c r="A91" s="276"/>
      <c r="B91" s="263"/>
      <c r="C91" s="263"/>
      <c r="D91" s="263"/>
      <c r="E91" s="263"/>
      <c r="F91" s="203"/>
      <c r="G91" s="203"/>
      <c r="H91" s="203"/>
      <c r="I91" s="21" t="s">
        <v>223</v>
      </c>
      <c r="J91" s="139">
        <f>SUM(J81:J90)</f>
        <v>0</v>
      </c>
      <c r="K91" s="14"/>
      <c r="L91" s="159">
        <f t="shared" ref="L91:Q91" si="8">SUM(L81:L90)</f>
        <v>0</v>
      </c>
      <c r="M91" s="167">
        <f t="shared" si="8"/>
        <v>0</v>
      </c>
      <c r="N91" s="166">
        <f t="shared" si="8"/>
        <v>0</v>
      </c>
      <c r="O91" s="166">
        <f t="shared" si="8"/>
        <v>0</v>
      </c>
      <c r="P91" s="166">
        <f t="shared" si="8"/>
        <v>0</v>
      </c>
      <c r="Q91" s="166">
        <f t="shared" si="8"/>
        <v>0</v>
      </c>
      <c r="R91" s="142">
        <f>SUM(M91:Q91)</f>
        <v>0</v>
      </c>
    </row>
    <row r="92" spans="1:18" s="19" customFormat="1" ht="15.75" customHeight="1" thickTop="1" thickBot="1" x14ac:dyDescent="0.3">
      <c r="A92" s="117"/>
      <c r="C92" s="117"/>
      <c r="H92" s="118"/>
      <c r="I92" s="118"/>
      <c r="J92" s="118"/>
      <c r="K92" s="16"/>
      <c r="L92" s="118"/>
      <c r="M92" s="188">
        <v>0.5</v>
      </c>
      <c r="N92" s="190">
        <v>0.5</v>
      </c>
      <c r="O92" s="137">
        <v>0.5</v>
      </c>
      <c r="P92" s="191">
        <v>1</v>
      </c>
      <c r="Q92" s="138">
        <v>1</v>
      </c>
      <c r="R92" s="119"/>
    </row>
    <row r="93" spans="1:18" s="19" customFormat="1" ht="15.75" customHeight="1" thickTop="1" thickBot="1" x14ac:dyDescent="0.3">
      <c r="A93" s="117"/>
      <c r="B93" s="18"/>
      <c r="C93" s="117"/>
      <c r="H93" s="118"/>
      <c r="J93" s="118"/>
      <c r="K93" s="16"/>
      <c r="L93" s="172" t="s">
        <v>108</v>
      </c>
      <c r="M93" s="189">
        <f>IF(OR($D$9="yes"),"n/a",$M$106/2)</f>
        <v>0</v>
      </c>
      <c r="N93" s="28">
        <f>IF(OR($D$9="yes"),"n/a",$N$106/2)</f>
        <v>0</v>
      </c>
      <c r="O93" s="136">
        <f>IF(OR($D$9="yes"),"n/a",$O$106/2)</f>
        <v>0</v>
      </c>
      <c r="P93" s="26">
        <f>P91</f>
        <v>0</v>
      </c>
      <c r="Q93" s="26">
        <f>Q91</f>
        <v>0</v>
      </c>
      <c r="R93" s="27">
        <f>SUM(M93:Q93)</f>
        <v>0</v>
      </c>
    </row>
    <row r="94" spans="1:18" s="19" customFormat="1" ht="15.75" customHeight="1" thickTop="1" x14ac:dyDescent="0.25">
      <c r="A94" s="117"/>
      <c r="B94" s="18"/>
      <c r="C94" s="117"/>
      <c r="H94" s="118"/>
      <c r="J94" s="118"/>
      <c r="K94" s="16"/>
      <c r="L94" s="172"/>
      <c r="M94" s="198"/>
      <c r="N94" s="199"/>
      <c r="O94" s="199"/>
      <c r="P94" s="118"/>
      <c r="Q94" s="118"/>
      <c r="R94" s="118"/>
    </row>
    <row r="95" spans="1:18" s="19" customFormat="1" ht="15" customHeight="1" x14ac:dyDescent="0.25">
      <c r="A95" s="222" t="s">
        <v>110</v>
      </c>
      <c r="B95" s="270" t="s">
        <v>106</v>
      </c>
      <c r="C95" s="271"/>
      <c r="D95" s="271"/>
      <c r="E95" s="271"/>
      <c r="F95" s="271"/>
      <c r="G95" s="271"/>
      <c r="H95" s="271"/>
      <c r="I95" s="271"/>
      <c r="J95" s="271"/>
      <c r="K95" s="271"/>
      <c r="L95" s="271"/>
      <c r="M95" s="112"/>
      <c r="N95" s="112"/>
      <c r="O95" s="112"/>
      <c r="P95" s="112"/>
      <c r="Q95" s="112"/>
      <c r="R95" s="116"/>
    </row>
    <row r="96" spans="1:18" s="41" customFormat="1" x14ac:dyDescent="0.25">
      <c r="A96" s="276"/>
      <c r="B96" s="33" t="s">
        <v>130</v>
      </c>
      <c r="C96" s="33" t="s">
        <v>131</v>
      </c>
      <c r="D96" s="33" t="s">
        <v>132</v>
      </c>
      <c r="E96" s="33" t="s">
        <v>133</v>
      </c>
      <c r="F96" s="34">
        <v>42090</v>
      </c>
      <c r="G96" s="34">
        <v>42824</v>
      </c>
      <c r="H96" s="35">
        <v>25000</v>
      </c>
      <c r="I96" s="36">
        <v>1</v>
      </c>
      <c r="J96" s="44">
        <f t="shared" ref="J96:J98" si="9">H96*I96</f>
        <v>25000</v>
      </c>
      <c r="K96" s="158">
        <v>0.65</v>
      </c>
      <c r="L96" s="44">
        <f t="shared" ref="L96:L98" si="10">J96*K96</f>
        <v>16250</v>
      </c>
      <c r="M96" s="38"/>
      <c r="N96" s="39"/>
      <c r="O96" s="39"/>
      <c r="P96" s="39">
        <v>1250</v>
      </c>
      <c r="Q96" s="39">
        <v>15000</v>
      </c>
      <c r="R96" s="40"/>
    </row>
    <row r="97" spans="1:18" s="41" customFormat="1" x14ac:dyDescent="0.25">
      <c r="A97" s="276"/>
      <c r="B97" s="33" t="s">
        <v>134</v>
      </c>
      <c r="C97" s="33" t="s">
        <v>131</v>
      </c>
      <c r="D97" s="33" t="s">
        <v>135</v>
      </c>
      <c r="E97" s="33" t="s">
        <v>136</v>
      </c>
      <c r="F97" s="34">
        <v>42090</v>
      </c>
      <c r="G97" s="34">
        <v>42454</v>
      </c>
      <c r="H97" s="35">
        <v>6500</v>
      </c>
      <c r="I97" s="36">
        <v>1</v>
      </c>
      <c r="J97" s="44">
        <f t="shared" si="9"/>
        <v>6500</v>
      </c>
      <c r="K97" s="37">
        <v>0.65</v>
      </c>
      <c r="L97" s="44">
        <f t="shared" si="10"/>
        <v>4225</v>
      </c>
      <c r="M97" s="38"/>
      <c r="N97" s="39"/>
      <c r="O97" s="39"/>
      <c r="P97" s="39">
        <v>225</v>
      </c>
      <c r="Q97" s="39">
        <v>4000</v>
      </c>
      <c r="R97" s="40"/>
    </row>
    <row r="98" spans="1:18" s="41" customFormat="1" x14ac:dyDescent="0.25">
      <c r="A98" s="276"/>
      <c r="B98" s="33" t="s">
        <v>137</v>
      </c>
      <c r="C98" s="33" t="s">
        <v>138</v>
      </c>
      <c r="D98" s="33" t="s">
        <v>139</v>
      </c>
      <c r="E98" s="33" t="s">
        <v>140</v>
      </c>
      <c r="F98" s="34">
        <v>42139</v>
      </c>
      <c r="G98" s="34">
        <v>42545</v>
      </c>
      <c r="H98" s="35">
        <v>2300</v>
      </c>
      <c r="I98" s="36">
        <v>1</v>
      </c>
      <c r="J98" s="44">
        <f t="shared" si="9"/>
        <v>2300</v>
      </c>
      <c r="K98" s="37">
        <v>0.65</v>
      </c>
      <c r="L98" s="44">
        <f t="shared" si="10"/>
        <v>1495</v>
      </c>
      <c r="M98" s="38"/>
      <c r="N98" s="39"/>
      <c r="O98" s="39"/>
      <c r="P98" s="39"/>
      <c r="Q98" s="39">
        <v>1495</v>
      </c>
      <c r="R98" s="40"/>
    </row>
    <row r="99" spans="1:18" s="41" customFormat="1" x14ac:dyDescent="0.25">
      <c r="A99" s="276"/>
      <c r="B99" s="32"/>
      <c r="C99" s="32"/>
      <c r="D99" s="32"/>
      <c r="E99" s="33"/>
      <c r="F99" s="34"/>
      <c r="G99" s="34"/>
      <c r="H99" s="35"/>
      <c r="I99" s="36"/>
      <c r="J99" s="44">
        <f t="shared" ref="J99:J105" si="11">H99*I99</f>
        <v>0</v>
      </c>
      <c r="K99" s="37">
        <v>0.65</v>
      </c>
      <c r="L99" s="44">
        <f t="shared" ref="L99:L105" si="12">J99*K99</f>
        <v>0</v>
      </c>
      <c r="M99" s="38"/>
      <c r="N99" s="39"/>
      <c r="O99" s="39"/>
      <c r="P99" s="39"/>
      <c r="Q99" s="39"/>
      <c r="R99" s="40"/>
    </row>
    <row r="100" spans="1:18" s="41" customFormat="1" x14ac:dyDescent="0.25">
      <c r="A100" s="276"/>
      <c r="B100" s="32"/>
      <c r="C100" s="32"/>
      <c r="D100" s="32"/>
      <c r="E100" s="33"/>
      <c r="F100" s="34"/>
      <c r="G100" s="34"/>
      <c r="H100" s="35"/>
      <c r="I100" s="36"/>
      <c r="J100" s="44">
        <f t="shared" si="11"/>
        <v>0</v>
      </c>
      <c r="K100" s="37">
        <v>0.65</v>
      </c>
      <c r="L100" s="44">
        <f t="shared" si="12"/>
        <v>0</v>
      </c>
      <c r="M100" s="38"/>
      <c r="N100" s="39"/>
      <c r="O100" s="39"/>
      <c r="P100" s="39"/>
      <c r="Q100" s="39"/>
      <c r="R100" s="40"/>
    </row>
    <row r="101" spans="1:18" s="41" customFormat="1" x14ac:dyDescent="0.25">
      <c r="A101" s="276"/>
      <c r="B101" s="32"/>
      <c r="C101" s="32"/>
      <c r="D101" s="32"/>
      <c r="E101" s="33"/>
      <c r="F101" s="34"/>
      <c r="G101" s="34"/>
      <c r="H101" s="35"/>
      <c r="I101" s="36"/>
      <c r="J101" s="44">
        <f t="shared" si="11"/>
        <v>0</v>
      </c>
      <c r="K101" s="37">
        <v>0.65</v>
      </c>
      <c r="L101" s="44">
        <f t="shared" si="12"/>
        <v>0</v>
      </c>
      <c r="M101" s="38"/>
      <c r="N101" s="39"/>
      <c r="O101" s="39"/>
      <c r="P101" s="39"/>
      <c r="Q101" s="39"/>
      <c r="R101" s="40"/>
    </row>
    <row r="102" spans="1:18" s="41" customFormat="1" x14ac:dyDescent="0.25">
      <c r="A102" s="276"/>
      <c r="B102" s="32"/>
      <c r="C102" s="32"/>
      <c r="D102" s="32"/>
      <c r="E102" s="33"/>
      <c r="F102" s="34"/>
      <c r="G102" s="34"/>
      <c r="H102" s="35"/>
      <c r="I102" s="36"/>
      <c r="J102" s="44">
        <f t="shared" si="11"/>
        <v>0</v>
      </c>
      <c r="K102" s="37">
        <v>0.65</v>
      </c>
      <c r="L102" s="44">
        <f t="shared" si="12"/>
        <v>0</v>
      </c>
      <c r="M102" s="38"/>
      <c r="N102" s="39"/>
      <c r="O102" s="39"/>
      <c r="P102" s="39"/>
      <c r="Q102" s="39"/>
      <c r="R102" s="40"/>
    </row>
    <row r="103" spans="1:18" s="41" customFormat="1" x14ac:dyDescent="0.25">
      <c r="A103" s="276"/>
      <c r="B103" s="32"/>
      <c r="C103" s="32"/>
      <c r="D103" s="32"/>
      <c r="E103" s="33"/>
      <c r="F103" s="34"/>
      <c r="G103" s="34"/>
      <c r="H103" s="35"/>
      <c r="I103" s="36"/>
      <c r="J103" s="44">
        <f>H103*I103</f>
        <v>0</v>
      </c>
      <c r="K103" s="37">
        <v>0.65</v>
      </c>
      <c r="L103" s="44">
        <f t="shared" si="12"/>
        <v>0</v>
      </c>
      <c r="M103" s="38"/>
      <c r="N103" s="39"/>
      <c r="O103" s="39"/>
      <c r="P103" s="39"/>
      <c r="Q103" s="39"/>
      <c r="R103" s="40"/>
    </row>
    <row r="104" spans="1:18" s="41" customFormat="1" x14ac:dyDescent="0.25">
      <c r="A104" s="276"/>
      <c r="B104" s="32"/>
      <c r="C104" s="32"/>
      <c r="D104" s="32"/>
      <c r="E104" s="33"/>
      <c r="F104" s="34"/>
      <c r="G104" s="34"/>
      <c r="H104" s="35"/>
      <c r="I104" s="36"/>
      <c r="J104" s="44">
        <f t="shared" si="11"/>
        <v>0</v>
      </c>
      <c r="K104" s="37">
        <v>0.65</v>
      </c>
      <c r="L104" s="44">
        <f t="shared" si="12"/>
        <v>0</v>
      </c>
      <c r="M104" s="38"/>
      <c r="N104" s="39"/>
      <c r="O104" s="39"/>
      <c r="P104" s="39"/>
      <c r="Q104" s="39"/>
      <c r="R104" s="40"/>
    </row>
    <row r="105" spans="1:18" s="41" customFormat="1" ht="12.75" thickBot="1" x14ac:dyDescent="0.3">
      <c r="A105" s="276"/>
      <c r="B105" s="33"/>
      <c r="C105" s="33"/>
      <c r="D105" s="33"/>
      <c r="E105" s="33"/>
      <c r="F105" s="34"/>
      <c r="G105" s="145"/>
      <c r="H105" s="35"/>
      <c r="I105" s="36"/>
      <c r="J105" s="140">
        <f t="shared" si="11"/>
        <v>0</v>
      </c>
      <c r="K105" s="37">
        <v>0.65</v>
      </c>
      <c r="L105" s="140">
        <f t="shared" si="12"/>
        <v>0</v>
      </c>
      <c r="M105" s="141"/>
      <c r="N105" s="141"/>
      <c r="O105" s="141"/>
      <c r="P105" s="141"/>
      <c r="Q105" s="141"/>
      <c r="R105" s="40"/>
    </row>
    <row r="106" spans="1:18" s="19" customFormat="1" ht="15.75" customHeight="1" thickTop="1" thickBot="1" x14ac:dyDescent="0.3">
      <c r="A106" s="276"/>
      <c r="B106" s="273"/>
      <c r="C106" s="273"/>
      <c r="D106" s="273"/>
      <c r="E106" s="273"/>
      <c r="F106" s="20"/>
      <c r="G106" s="20"/>
      <c r="H106" s="20"/>
      <c r="I106" s="21" t="s">
        <v>224</v>
      </c>
      <c r="J106" s="139">
        <f>SUM(J96:J105)</f>
        <v>33800</v>
      </c>
      <c r="K106" s="14"/>
      <c r="L106" s="159">
        <f t="shared" ref="L106:Q106" si="13">SUM(L96:L105)</f>
        <v>21970</v>
      </c>
      <c r="M106" s="167">
        <f t="shared" si="13"/>
        <v>0</v>
      </c>
      <c r="N106" s="166">
        <f t="shared" si="13"/>
        <v>0</v>
      </c>
      <c r="O106" s="166">
        <f t="shared" si="13"/>
        <v>0</v>
      </c>
      <c r="P106" s="166">
        <f t="shared" si="13"/>
        <v>1475</v>
      </c>
      <c r="Q106" s="166">
        <f t="shared" si="13"/>
        <v>20495</v>
      </c>
      <c r="R106" s="142">
        <f>SUM(M106:Q106)</f>
        <v>21970</v>
      </c>
    </row>
    <row r="107" spans="1:18" s="19" customFormat="1" ht="15.75" customHeight="1" thickTop="1" thickBot="1" x14ac:dyDescent="0.3">
      <c r="A107" s="117"/>
      <c r="C107" s="117"/>
      <c r="H107" s="118"/>
      <c r="I107" s="118"/>
      <c r="J107" s="118"/>
      <c r="K107" s="16"/>
      <c r="L107" s="118"/>
      <c r="M107" s="188">
        <v>0.5</v>
      </c>
      <c r="N107" s="190">
        <v>0.5</v>
      </c>
      <c r="O107" s="137">
        <v>0.5</v>
      </c>
      <c r="P107" s="191">
        <v>1</v>
      </c>
      <c r="Q107" s="138">
        <v>1</v>
      </c>
      <c r="R107" s="119"/>
    </row>
    <row r="108" spans="1:18" s="19" customFormat="1" ht="15.75" customHeight="1" thickTop="1" thickBot="1" x14ac:dyDescent="0.3">
      <c r="A108" s="117"/>
      <c r="B108" s="18"/>
      <c r="C108" s="117"/>
      <c r="H108" s="118"/>
      <c r="J108" s="118"/>
      <c r="K108" s="16"/>
      <c r="L108" s="172" t="s">
        <v>88</v>
      </c>
      <c r="M108" s="189">
        <f>IF(OR($D$9="yes"),"n/a",$M$106/2)</f>
        <v>0</v>
      </c>
      <c r="N108" s="28">
        <f>IF(OR($D$9="yes"),"n/a",$N$106/2)</f>
        <v>0</v>
      </c>
      <c r="O108" s="136">
        <f>IF(OR($D$9="yes"),"n/a",$O$106/2)</f>
        <v>0</v>
      </c>
      <c r="P108" s="26">
        <f>P106</f>
        <v>1475</v>
      </c>
      <c r="Q108" s="26">
        <f>Q106</f>
        <v>20495</v>
      </c>
      <c r="R108" s="27">
        <f>SUM(M108:Q108)</f>
        <v>21970</v>
      </c>
    </row>
    <row r="109" spans="1:18" s="16" customFormat="1" ht="15.75" customHeight="1" thickTop="1" thickBot="1" x14ac:dyDescent="0.3">
      <c r="B109" s="272" t="s">
        <v>102</v>
      </c>
      <c r="C109" s="272"/>
      <c r="D109" s="272"/>
      <c r="E109" s="272"/>
      <c r="F109" s="272"/>
      <c r="G109" s="272"/>
      <c r="H109" s="15"/>
      <c r="I109" s="15"/>
      <c r="L109" s="17"/>
      <c r="M109" s="57"/>
    </row>
    <row r="110" spans="1:18" s="7" customFormat="1" ht="15.75" customHeight="1" thickTop="1" thickBot="1" x14ac:dyDescent="0.25">
      <c r="B110" s="272"/>
      <c r="C110" s="272"/>
      <c r="D110" s="272"/>
      <c r="E110" s="272"/>
      <c r="F110" s="272"/>
      <c r="G110" s="272"/>
      <c r="H110" s="6"/>
      <c r="I110" s="180"/>
      <c r="J110" s="181"/>
      <c r="K110" s="182"/>
      <c r="L110" s="183" t="s">
        <v>78</v>
      </c>
      <c r="M110" s="28">
        <f>M78+M108</f>
        <v>0</v>
      </c>
      <c r="N110" s="28">
        <f>N78+N93+N108</f>
        <v>0</v>
      </c>
      <c r="O110" s="29">
        <f>O78+O93+O108</f>
        <v>0</v>
      </c>
      <c r="P110" s="29">
        <f>P78+P93+P108</f>
        <v>4475</v>
      </c>
      <c r="Q110" s="30">
        <f>Q78+Q93+Q108</f>
        <v>62495</v>
      </c>
      <c r="R110" s="27">
        <f>SUM(M110:Q110)</f>
        <v>66970</v>
      </c>
    </row>
    <row r="111" spans="1:18" ht="15" customHeight="1" thickTop="1" x14ac:dyDescent="0.2">
      <c r="F111" s="169" t="s">
        <v>73</v>
      </c>
    </row>
    <row r="112" spans="1:18" ht="18.75" customHeight="1" x14ac:dyDescent="0.3">
      <c r="B112" s="150" t="s">
        <v>64</v>
      </c>
      <c r="C112" s="151" t="str">
        <f>IF(ISBLANK('Example 1'!$D$5),"",'Example 1'!$D$5)</f>
        <v>The Game Game</v>
      </c>
      <c r="D112" s="151"/>
      <c r="F112" s="170" t="s">
        <v>101</v>
      </c>
      <c r="G112" s="170"/>
      <c r="H112" s="170"/>
      <c r="I112" s="170"/>
      <c r="J112" s="170"/>
    </row>
    <row r="113" spans="1:10" ht="18" customHeight="1" x14ac:dyDescent="0.2">
      <c r="E113" s="62"/>
      <c r="H113" s="266" t="s">
        <v>17</v>
      </c>
      <c r="I113" s="266"/>
      <c r="J113" s="266"/>
    </row>
    <row r="114" spans="1:10" ht="21" x14ac:dyDescent="0.2">
      <c r="B114" s="174" t="s">
        <v>86</v>
      </c>
      <c r="C114" s="63"/>
      <c r="D114" s="62"/>
      <c r="E114" s="62"/>
      <c r="H114" s="266"/>
      <c r="I114" s="266"/>
      <c r="J114" s="266"/>
    </row>
    <row r="115" spans="1:10" ht="15.75" x14ac:dyDescent="0.25">
      <c r="A115" s="8"/>
      <c r="B115" s="267" t="s">
        <v>72</v>
      </c>
      <c r="C115" s="267"/>
      <c r="D115" s="267"/>
      <c r="E115" s="267"/>
      <c r="F115" s="267"/>
      <c r="G115" s="267"/>
      <c r="H115" s="268" t="s">
        <v>96</v>
      </c>
      <c r="I115" s="268"/>
      <c r="J115" s="268"/>
    </row>
    <row r="116" spans="1:10" ht="51" x14ac:dyDescent="0.2">
      <c r="A116" s="5"/>
      <c r="B116" s="124" t="s">
        <v>59</v>
      </c>
      <c r="C116" s="124" t="s">
        <v>41</v>
      </c>
      <c r="D116" s="124" t="s">
        <v>13</v>
      </c>
      <c r="E116" s="124" t="s">
        <v>18</v>
      </c>
      <c r="F116" s="124" t="s">
        <v>30</v>
      </c>
      <c r="G116" s="124" t="s">
        <v>31</v>
      </c>
      <c r="H116" s="125" t="s">
        <v>97</v>
      </c>
      <c r="I116" s="125" t="s">
        <v>6</v>
      </c>
      <c r="J116" s="126" t="s">
        <v>98</v>
      </c>
    </row>
    <row r="117" spans="1:10" ht="15" customHeight="1" x14ac:dyDescent="0.2">
      <c r="A117" s="222" t="s">
        <v>111</v>
      </c>
      <c r="B117" s="134" t="s">
        <v>71</v>
      </c>
      <c r="C117" s="65"/>
      <c r="D117" s="65"/>
      <c r="E117" s="66"/>
      <c r="F117" s="66"/>
      <c r="G117" s="65"/>
      <c r="H117" s="67"/>
      <c r="I117" s="67"/>
      <c r="J117" s="68"/>
    </row>
    <row r="118" spans="1:10" ht="24" x14ac:dyDescent="0.2">
      <c r="A118" s="285"/>
      <c r="B118" s="33" t="s">
        <v>126</v>
      </c>
      <c r="C118" s="33" t="s">
        <v>141</v>
      </c>
      <c r="D118" s="33" t="s">
        <v>142</v>
      </c>
      <c r="E118" s="34" t="s">
        <v>143</v>
      </c>
      <c r="F118" s="34">
        <v>42370</v>
      </c>
      <c r="G118" s="145">
        <v>43100</v>
      </c>
      <c r="H118" s="49">
        <v>45000</v>
      </c>
      <c r="I118" s="36">
        <v>0.5</v>
      </c>
      <c r="J118" s="74">
        <f>H118*I118</f>
        <v>22500</v>
      </c>
    </row>
    <row r="119" spans="1:10" ht="24" x14ac:dyDescent="0.2">
      <c r="A119" s="285"/>
      <c r="B119" s="33" t="s">
        <v>144</v>
      </c>
      <c r="C119" s="33" t="s">
        <v>141</v>
      </c>
      <c r="D119" s="33" t="s">
        <v>145</v>
      </c>
      <c r="E119" s="34" t="s">
        <v>146</v>
      </c>
      <c r="F119" s="34">
        <v>42064</v>
      </c>
      <c r="G119" s="145">
        <v>43100</v>
      </c>
      <c r="H119" s="49">
        <v>65000</v>
      </c>
      <c r="I119" s="36">
        <v>0.5</v>
      </c>
      <c r="J119" s="74">
        <f t="shared" ref="J119:J127" si="14">H119*I119</f>
        <v>32500</v>
      </c>
    </row>
    <row r="120" spans="1:10" x14ac:dyDescent="0.2">
      <c r="A120" s="285"/>
      <c r="B120" s="70"/>
      <c r="C120" s="70"/>
      <c r="D120" s="70"/>
      <c r="E120" s="71"/>
      <c r="F120" s="71"/>
      <c r="G120" s="145"/>
      <c r="H120" s="72"/>
      <c r="I120" s="73"/>
      <c r="J120" s="74">
        <f t="shared" si="14"/>
        <v>0</v>
      </c>
    </row>
    <row r="121" spans="1:10" x14ac:dyDescent="0.2">
      <c r="A121" s="285"/>
      <c r="B121" s="70"/>
      <c r="C121" s="70"/>
      <c r="D121" s="70"/>
      <c r="E121" s="71"/>
      <c r="F121" s="71"/>
      <c r="G121" s="145"/>
      <c r="H121" s="72"/>
      <c r="I121" s="73"/>
      <c r="J121" s="74">
        <f t="shared" si="14"/>
        <v>0</v>
      </c>
    </row>
    <row r="122" spans="1:10" x14ac:dyDescent="0.2">
      <c r="A122" s="285"/>
      <c r="B122" s="70"/>
      <c r="C122" s="70"/>
      <c r="D122" s="70"/>
      <c r="E122" s="71"/>
      <c r="F122" s="71"/>
      <c r="G122" s="145"/>
      <c r="H122" s="72"/>
      <c r="I122" s="73"/>
      <c r="J122" s="74">
        <f t="shared" si="14"/>
        <v>0</v>
      </c>
    </row>
    <row r="123" spans="1:10" x14ac:dyDescent="0.2">
      <c r="A123" s="285"/>
      <c r="B123" s="70"/>
      <c r="C123" s="70"/>
      <c r="D123" s="70"/>
      <c r="E123" s="71"/>
      <c r="F123" s="71"/>
      <c r="G123" s="145"/>
      <c r="H123" s="72"/>
      <c r="I123" s="73"/>
      <c r="J123" s="74">
        <f t="shared" si="14"/>
        <v>0</v>
      </c>
    </row>
    <row r="124" spans="1:10" x14ac:dyDescent="0.2">
      <c r="A124" s="285"/>
      <c r="B124" s="70"/>
      <c r="C124" s="70"/>
      <c r="D124" s="70"/>
      <c r="E124" s="71"/>
      <c r="F124" s="71"/>
      <c r="G124" s="145"/>
      <c r="H124" s="72"/>
      <c r="I124" s="73"/>
      <c r="J124" s="74">
        <f t="shared" si="14"/>
        <v>0</v>
      </c>
    </row>
    <row r="125" spans="1:10" x14ac:dyDescent="0.2">
      <c r="A125" s="285"/>
      <c r="B125" s="70"/>
      <c r="C125" s="70"/>
      <c r="D125" s="70"/>
      <c r="E125" s="71"/>
      <c r="F125" s="71"/>
      <c r="G125" s="145"/>
      <c r="H125" s="72"/>
      <c r="I125" s="73"/>
      <c r="J125" s="74">
        <f t="shared" si="14"/>
        <v>0</v>
      </c>
    </row>
    <row r="126" spans="1:10" x14ac:dyDescent="0.2">
      <c r="A126" s="285"/>
      <c r="B126" s="70"/>
      <c r="C126" s="70"/>
      <c r="D126" s="70"/>
      <c r="E126" s="71"/>
      <c r="F126" s="71"/>
      <c r="G126" s="145"/>
      <c r="H126" s="72"/>
      <c r="I126" s="73"/>
      <c r="J126" s="74">
        <f t="shared" si="14"/>
        <v>0</v>
      </c>
    </row>
    <row r="127" spans="1:10" x14ac:dyDescent="0.2">
      <c r="A127" s="285"/>
      <c r="B127" s="70"/>
      <c r="C127" s="70"/>
      <c r="D127" s="70"/>
      <c r="E127" s="71"/>
      <c r="F127" s="71"/>
      <c r="G127" s="145"/>
      <c r="H127" s="72"/>
      <c r="I127" s="73"/>
      <c r="J127" s="74">
        <f t="shared" si="14"/>
        <v>0</v>
      </c>
    </row>
    <row r="128" spans="1:10" x14ac:dyDescent="0.2">
      <c r="A128" s="285"/>
      <c r="B128" s="70"/>
      <c r="C128" s="70"/>
      <c r="D128" s="70"/>
      <c r="E128" s="71"/>
      <c r="F128" s="71"/>
      <c r="G128" s="145"/>
      <c r="H128" s="72"/>
      <c r="I128" s="73"/>
      <c r="J128" s="74">
        <f t="shared" ref="J128:J129" si="15">H128*I128</f>
        <v>0</v>
      </c>
    </row>
    <row r="129" spans="1:16" x14ac:dyDescent="0.2">
      <c r="A129" s="285"/>
      <c r="B129" s="70"/>
      <c r="C129" s="70"/>
      <c r="D129" s="70"/>
      <c r="E129" s="71"/>
      <c r="F129" s="71"/>
      <c r="G129" s="145"/>
      <c r="H129" s="72"/>
      <c r="I129" s="73"/>
      <c r="J129" s="74">
        <f t="shared" si="15"/>
        <v>0</v>
      </c>
    </row>
    <row r="130" spans="1:16" x14ac:dyDescent="0.2">
      <c r="A130" s="285"/>
      <c r="B130" s="70"/>
      <c r="C130" s="70"/>
      <c r="D130" s="70"/>
      <c r="E130" s="71"/>
      <c r="F130" s="71"/>
      <c r="G130" s="145"/>
      <c r="H130" s="72"/>
      <c r="I130" s="73"/>
      <c r="J130" s="74">
        <f>H130*I130</f>
        <v>0</v>
      </c>
    </row>
    <row r="131" spans="1:16" x14ac:dyDescent="0.2">
      <c r="A131" s="285"/>
      <c r="B131" s="70"/>
      <c r="C131" s="70"/>
      <c r="D131" s="70"/>
      <c r="E131" s="71"/>
      <c r="F131" s="71"/>
      <c r="G131" s="145"/>
      <c r="H131" s="72"/>
      <c r="I131" s="73"/>
      <c r="J131" s="74">
        <f>H131*I131</f>
        <v>0</v>
      </c>
    </row>
    <row r="132" spans="1:16" x14ac:dyDescent="0.2">
      <c r="A132" s="285"/>
      <c r="B132" s="70"/>
      <c r="C132" s="70"/>
      <c r="D132" s="70"/>
      <c r="E132" s="71"/>
      <c r="F132" s="71"/>
      <c r="G132" s="145"/>
      <c r="H132" s="72"/>
      <c r="I132" s="73"/>
      <c r="J132" s="74">
        <f>H132*I132</f>
        <v>0</v>
      </c>
    </row>
    <row r="133" spans="1:16" ht="12.75" thickBot="1" x14ac:dyDescent="0.25">
      <c r="A133" s="285"/>
      <c r="B133" s="70"/>
      <c r="C133" s="70"/>
      <c r="D133" s="70"/>
      <c r="E133" s="71"/>
      <c r="F133" s="71"/>
      <c r="G133" s="145"/>
      <c r="H133" s="72"/>
      <c r="I133" s="73"/>
      <c r="J133" s="74">
        <f>H133*I133</f>
        <v>0</v>
      </c>
    </row>
    <row r="134" spans="1:16" s="19" customFormat="1" ht="15" customHeight="1" thickTop="1" thickBot="1" x14ac:dyDescent="0.25">
      <c r="C134" s="161"/>
      <c r="D134" s="161"/>
      <c r="E134" s="161"/>
      <c r="F134" s="162"/>
      <c r="G134" s="162"/>
      <c r="H134" s="225"/>
      <c r="I134" s="226" t="s">
        <v>225</v>
      </c>
      <c r="J134" s="25">
        <f>SUM(J118:J133)</f>
        <v>55000</v>
      </c>
      <c r="K134" s="3"/>
      <c r="L134" s="3"/>
      <c r="M134" s="3"/>
      <c r="N134" s="3"/>
      <c r="O134" s="3"/>
      <c r="P134" s="3"/>
    </row>
    <row r="135" spans="1:16" ht="21.75" thickTop="1" x14ac:dyDescent="0.2">
      <c r="A135" s="222" t="s">
        <v>112</v>
      </c>
      <c r="B135" s="197" t="s">
        <v>220</v>
      </c>
      <c r="C135" s="65"/>
      <c r="D135" s="65"/>
      <c r="E135" s="66"/>
      <c r="F135" s="66"/>
      <c r="G135" s="65"/>
      <c r="H135" s="67"/>
      <c r="I135" s="127"/>
      <c r="J135" s="68"/>
    </row>
    <row r="136" spans="1:16" x14ac:dyDescent="0.2">
      <c r="A136" s="285"/>
      <c r="B136" s="33" t="s">
        <v>147</v>
      </c>
      <c r="C136" s="33" t="s">
        <v>148</v>
      </c>
      <c r="D136" s="33" t="s">
        <v>149</v>
      </c>
      <c r="E136" s="34" t="s">
        <v>150</v>
      </c>
      <c r="F136" s="34">
        <v>42036</v>
      </c>
      <c r="G136" s="145">
        <v>42551</v>
      </c>
      <c r="H136" s="49">
        <v>18000</v>
      </c>
      <c r="I136" s="36">
        <v>1</v>
      </c>
      <c r="J136" s="74">
        <f>H136*I136</f>
        <v>18000</v>
      </c>
    </row>
    <row r="137" spans="1:16" x14ac:dyDescent="0.2">
      <c r="A137" s="285"/>
      <c r="B137" s="33" t="s">
        <v>151</v>
      </c>
      <c r="C137" s="33" t="s">
        <v>152</v>
      </c>
      <c r="D137" s="33" t="s">
        <v>149</v>
      </c>
      <c r="E137" s="34" t="s">
        <v>150</v>
      </c>
      <c r="F137" s="34">
        <v>42536</v>
      </c>
      <c r="G137" s="145">
        <v>43040</v>
      </c>
      <c r="H137" s="49">
        <v>10000</v>
      </c>
      <c r="I137" s="36">
        <v>1</v>
      </c>
      <c r="J137" s="74">
        <f t="shared" ref="J137:J143" si="16">H137*I137</f>
        <v>10000</v>
      </c>
    </row>
    <row r="138" spans="1:16" x14ac:dyDescent="0.2">
      <c r="A138" s="285"/>
      <c r="B138" s="70"/>
      <c r="C138" s="70"/>
      <c r="D138" s="70"/>
      <c r="E138" s="71"/>
      <c r="F138" s="71"/>
      <c r="G138" s="145"/>
      <c r="H138" s="72"/>
      <c r="I138" s="73"/>
      <c r="J138" s="74">
        <f t="shared" si="16"/>
        <v>0</v>
      </c>
    </row>
    <row r="139" spans="1:16" x14ac:dyDescent="0.2">
      <c r="A139" s="285"/>
      <c r="B139" s="70"/>
      <c r="C139" s="70"/>
      <c r="D139" s="70"/>
      <c r="E139" s="71"/>
      <c r="F139" s="71"/>
      <c r="G139" s="145"/>
      <c r="H139" s="72"/>
      <c r="I139" s="73"/>
      <c r="J139" s="74">
        <f t="shared" si="16"/>
        <v>0</v>
      </c>
    </row>
    <row r="140" spans="1:16" x14ac:dyDescent="0.2">
      <c r="A140" s="285"/>
      <c r="B140" s="70"/>
      <c r="C140" s="70"/>
      <c r="D140" s="70"/>
      <c r="E140" s="71"/>
      <c r="F140" s="71"/>
      <c r="G140" s="145"/>
      <c r="H140" s="72"/>
      <c r="I140" s="73"/>
      <c r="J140" s="74">
        <f t="shared" si="16"/>
        <v>0</v>
      </c>
    </row>
    <row r="141" spans="1:16" x14ac:dyDescent="0.2">
      <c r="A141" s="285"/>
      <c r="B141" s="70"/>
      <c r="C141" s="70"/>
      <c r="D141" s="70"/>
      <c r="E141" s="71"/>
      <c r="F141" s="71"/>
      <c r="G141" s="145"/>
      <c r="H141" s="72"/>
      <c r="I141" s="73"/>
      <c r="J141" s="74">
        <f t="shared" si="16"/>
        <v>0</v>
      </c>
    </row>
    <row r="142" spans="1:16" x14ac:dyDescent="0.2">
      <c r="A142" s="285"/>
      <c r="B142" s="70"/>
      <c r="C142" s="70"/>
      <c r="D142" s="70"/>
      <c r="E142" s="71"/>
      <c r="F142" s="71"/>
      <c r="G142" s="145"/>
      <c r="H142" s="72"/>
      <c r="I142" s="73"/>
      <c r="J142" s="74">
        <f t="shared" si="16"/>
        <v>0</v>
      </c>
    </row>
    <row r="143" spans="1:16" x14ac:dyDescent="0.2">
      <c r="A143" s="285"/>
      <c r="B143" s="70"/>
      <c r="C143" s="70"/>
      <c r="D143" s="70"/>
      <c r="E143" s="71"/>
      <c r="F143" s="71"/>
      <c r="G143" s="145"/>
      <c r="H143" s="72"/>
      <c r="I143" s="73"/>
      <c r="J143" s="74">
        <f t="shared" si="16"/>
        <v>0</v>
      </c>
    </row>
    <row r="144" spans="1:16" x14ac:dyDescent="0.2">
      <c r="A144" s="285"/>
      <c r="B144" s="70"/>
      <c r="C144" s="70"/>
      <c r="D144" s="70"/>
      <c r="E144" s="71"/>
      <c r="F144" s="71"/>
      <c r="G144" s="145"/>
      <c r="H144" s="72"/>
      <c r="I144" s="73"/>
      <c r="J144" s="74">
        <f t="shared" ref="J144:J146" si="17">H144*I144</f>
        <v>0</v>
      </c>
    </row>
    <row r="145" spans="1:16" x14ac:dyDescent="0.2">
      <c r="A145" s="285"/>
      <c r="B145" s="70"/>
      <c r="C145" s="70"/>
      <c r="D145" s="70"/>
      <c r="E145" s="71"/>
      <c r="F145" s="71"/>
      <c r="G145" s="145"/>
      <c r="H145" s="72"/>
      <c r="I145" s="73"/>
      <c r="J145" s="74">
        <f t="shared" si="17"/>
        <v>0</v>
      </c>
    </row>
    <row r="146" spans="1:16" x14ac:dyDescent="0.2">
      <c r="A146" s="285"/>
      <c r="B146" s="70"/>
      <c r="C146" s="70"/>
      <c r="D146" s="70"/>
      <c r="E146" s="71"/>
      <c r="F146" s="71"/>
      <c r="G146" s="145"/>
      <c r="H146" s="72"/>
      <c r="I146" s="73"/>
      <c r="J146" s="74">
        <f t="shared" si="17"/>
        <v>0</v>
      </c>
    </row>
    <row r="147" spans="1:16" x14ac:dyDescent="0.2">
      <c r="A147" s="285"/>
      <c r="B147" s="70"/>
      <c r="C147" s="70"/>
      <c r="D147" s="70"/>
      <c r="E147" s="71"/>
      <c r="F147" s="71"/>
      <c r="G147" s="145"/>
      <c r="H147" s="72"/>
      <c r="I147" s="73"/>
      <c r="J147" s="74">
        <f>H147*I147</f>
        <v>0</v>
      </c>
    </row>
    <row r="148" spans="1:16" x14ac:dyDescent="0.2">
      <c r="A148" s="285"/>
      <c r="B148" s="70"/>
      <c r="C148" s="70"/>
      <c r="D148" s="70"/>
      <c r="E148" s="71"/>
      <c r="F148" s="71"/>
      <c r="G148" s="145"/>
      <c r="H148" s="72"/>
      <c r="I148" s="73"/>
      <c r="J148" s="74">
        <f>H148*I148</f>
        <v>0</v>
      </c>
    </row>
    <row r="149" spans="1:16" x14ac:dyDescent="0.2">
      <c r="A149" s="285"/>
      <c r="B149" s="70"/>
      <c r="C149" s="70"/>
      <c r="D149" s="70"/>
      <c r="E149" s="71"/>
      <c r="F149" s="71"/>
      <c r="G149" s="145"/>
      <c r="H149" s="72"/>
      <c r="I149" s="73"/>
      <c r="J149" s="74">
        <f>H149*I149</f>
        <v>0</v>
      </c>
    </row>
    <row r="150" spans="1:16" ht="12.75" thickBot="1" x14ac:dyDescent="0.25">
      <c r="A150" s="285"/>
      <c r="B150" s="70"/>
      <c r="C150" s="70"/>
      <c r="D150" s="70"/>
      <c r="E150" s="71"/>
      <c r="F150" s="71"/>
      <c r="G150" s="145"/>
      <c r="H150" s="72"/>
      <c r="I150" s="73"/>
      <c r="J150" s="74">
        <f>H150*I150</f>
        <v>0</v>
      </c>
    </row>
    <row r="151" spans="1:16" s="19" customFormat="1" ht="15" customHeight="1" thickTop="1" thickBot="1" x14ac:dyDescent="0.25">
      <c r="C151" s="161"/>
      <c r="D151" s="161"/>
      <c r="E151" s="161"/>
      <c r="F151" s="162"/>
      <c r="G151" s="162"/>
      <c r="H151" s="225"/>
      <c r="I151" s="21" t="s">
        <v>226</v>
      </c>
      <c r="J151" s="25">
        <f>SUM(J136:J150)</f>
        <v>28000</v>
      </c>
      <c r="K151" s="3"/>
      <c r="L151" s="3"/>
      <c r="M151" s="3"/>
      <c r="N151" s="3"/>
      <c r="O151" s="3"/>
      <c r="P151" s="3"/>
    </row>
    <row r="152" spans="1:16" ht="22.5" thickTop="1" x14ac:dyDescent="0.2">
      <c r="A152" s="222" t="s">
        <v>118</v>
      </c>
      <c r="B152" s="197" t="s">
        <v>103</v>
      </c>
      <c r="C152" s="65"/>
      <c r="D152" s="65"/>
      <c r="E152" s="66"/>
      <c r="F152" s="66"/>
      <c r="G152" s="65"/>
      <c r="H152" s="67"/>
      <c r="I152" s="127"/>
      <c r="J152" s="68"/>
    </row>
    <row r="153" spans="1:16" x14ac:dyDescent="0.2">
      <c r="A153" s="285"/>
      <c r="B153" s="33" t="s">
        <v>153</v>
      </c>
      <c r="C153" s="33" t="s">
        <v>154</v>
      </c>
      <c r="D153" s="33" t="s">
        <v>155</v>
      </c>
      <c r="E153" s="34" t="s">
        <v>156</v>
      </c>
      <c r="F153" s="34">
        <v>42491</v>
      </c>
      <c r="G153" s="145">
        <v>42675</v>
      </c>
      <c r="H153" s="49">
        <v>5000</v>
      </c>
      <c r="I153" s="36">
        <v>0.5</v>
      </c>
      <c r="J153" s="74">
        <f>H153*I153</f>
        <v>2500</v>
      </c>
    </row>
    <row r="154" spans="1:16" x14ac:dyDescent="0.2">
      <c r="A154" s="285"/>
      <c r="B154" s="33" t="s">
        <v>157</v>
      </c>
      <c r="C154" s="33" t="s">
        <v>154</v>
      </c>
      <c r="D154" s="33" t="s">
        <v>158</v>
      </c>
      <c r="E154" s="34" t="s">
        <v>159</v>
      </c>
      <c r="F154" s="34">
        <v>42491</v>
      </c>
      <c r="G154" s="145">
        <v>42675</v>
      </c>
      <c r="H154" s="49">
        <v>5000</v>
      </c>
      <c r="I154" s="36">
        <v>0.5</v>
      </c>
      <c r="J154" s="74">
        <f>H154*I154</f>
        <v>2500</v>
      </c>
    </row>
    <row r="155" spans="1:16" x14ac:dyDescent="0.2">
      <c r="A155" s="285"/>
      <c r="B155" s="33" t="s">
        <v>160</v>
      </c>
      <c r="C155" s="33" t="s">
        <v>161</v>
      </c>
      <c r="D155" s="33" t="s">
        <v>162</v>
      </c>
      <c r="E155" s="34" t="s">
        <v>163</v>
      </c>
      <c r="F155" s="34">
        <v>42522</v>
      </c>
      <c r="G155" s="145">
        <v>42736</v>
      </c>
      <c r="H155" s="49">
        <v>20000</v>
      </c>
      <c r="I155" s="36">
        <v>0.5</v>
      </c>
      <c r="J155" s="74">
        <f>H155*I155</f>
        <v>10000</v>
      </c>
    </row>
    <row r="156" spans="1:16" x14ac:dyDescent="0.2">
      <c r="A156" s="285"/>
      <c r="B156" s="33" t="s">
        <v>164</v>
      </c>
      <c r="C156" s="33" t="s">
        <v>161</v>
      </c>
      <c r="D156" s="33" t="s">
        <v>162</v>
      </c>
      <c r="E156" s="34" t="s">
        <v>163</v>
      </c>
      <c r="F156" s="34">
        <v>42522</v>
      </c>
      <c r="G156" s="145">
        <v>42736</v>
      </c>
      <c r="H156" s="49">
        <v>15000</v>
      </c>
      <c r="I156" s="36">
        <v>0.5</v>
      </c>
      <c r="J156" s="74">
        <f t="shared" ref="J156:J159" si="18">H156*I156</f>
        <v>7500</v>
      </c>
    </row>
    <row r="157" spans="1:16" x14ac:dyDescent="0.2">
      <c r="A157" s="285"/>
      <c r="B157" s="70"/>
      <c r="C157" s="70"/>
      <c r="D157" s="70"/>
      <c r="E157" s="71"/>
      <c r="F157" s="71"/>
      <c r="G157" s="145"/>
      <c r="H157" s="72"/>
      <c r="I157" s="73"/>
      <c r="J157" s="74">
        <f t="shared" si="18"/>
        <v>0</v>
      </c>
    </row>
    <row r="158" spans="1:16" x14ac:dyDescent="0.2">
      <c r="A158" s="285"/>
      <c r="B158" s="70"/>
      <c r="C158" s="70"/>
      <c r="D158" s="70"/>
      <c r="E158" s="71"/>
      <c r="F158" s="71"/>
      <c r="G158" s="145"/>
      <c r="H158" s="72"/>
      <c r="I158" s="73"/>
      <c r="J158" s="74">
        <f t="shared" si="18"/>
        <v>0</v>
      </c>
    </row>
    <row r="159" spans="1:16" x14ac:dyDescent="0.2">
      <c r="A159" s="285"/>
      <c r="B159" s="70"/>
      <c r="C159" s="70"/>
      <c r="D159" s="70"/>
      <c r="E159" s="71"/>
      <c r="F159" s="71"/>
      <c r="G159" s="145"/>
      <c r="H159" s="72"/>
      <c r="I159" s="73"/>
      <c r="J159" s="74">
        <f t="shared" si="18"/>
        <v>0</v>
      </c>
    </row>
    <row r="160" spans="1:16" x14ac:dyDescent="0.2">
      <c r="A160" s="285"/>
      <c r="B160" s="70"/>
      <c r="C160" s="70"/>
      <c r="D160" s="70"/>
      <c r="E160" s="71"/>
      <c r="F160" s="71"/>
      <c r="G160" s="145"/>
      <c r="H160" s="72"/>
      <c r="I160" s="73"/>
      <c r="J160" s="74">
        <f t="shared" ref="J160:J167" si="19">H160*I160</f>
        <v>0</v>
      </c>
    </row>
    <row r="161" spans="1:17" x14ac:dyDescent="0.2">
      <c r="A161" s="285"/>
      <c r="B161" s="70"/>
      <c r="C161" s="76"/>
      <c r="D161" s="70"/>
      <c r="E161" s="71"/>
      <c r="F161" s="71"/>
      <c r="G161" s="145"/>
      <c r="H161" s="72"/>
      <c r="I161" s="73"/>
      <c r="J161" s="74">
        <f t="shared" si="19"/>
        <v>0</v>
      </c>
    </row>
    <row r="162" spans="1:17" x14ac:dyDescent="0.2">
      <c r="A162" s="285"/>
      <c r="B162" s="70"/>
      <c r="C162" s="70"/>
      <c r="D162" s="70"/>
      <c r="E162" s="71"/>
      <c r="F162" s="71"/>
      <c r="G162" s="145"/>
      <c r="H162" s="72"/>
      <c r="I162" s="73"/>
      <c r="J162" s="74">
        <f t="shared" si="19"/>
        <v>0</v>
      </c>
    </row>
    <row r="163" spans="1:17" x14ac:dyDescent="0.2">
      <c r="A163" s="285"/>
      <c r="B163" s="70"/>
      <c r="C163" s="70"/>
      <c r="D163" s="70"/>
      <c r="E163" s="71"/>
      <c r="F163" s="71"/>
      <c r="G163" s="145"/>
      <c r="H163" s="72"/>
      <c r="I163" s="73"/>
      <c r="J163" s="74">
        <f t="shared" si="19"/>
        <v>0</v>
      </c>
    </row>
    <row r="164" spans="1:17" x14ac:dyDescent="0.2">
      <c r="A164" s="285"/>
      <c r="B164" s="70"/>
      <c r="C164" s="70"/>
      <c r="D164" s="70"/>
      <c r="E164" s="71"/>
      <c r="F164" s="71"/>
      <c r="G164" s="145"/>
      <c r="H164" s="72"/>
      <c r="I164" s="73"/>
      <c r="J164" s="74">
        <f t="shared" si="19"/>
        <v>0</v>
      </c>
    </row>
    <row r="165" spans="1:17" x14ac:dyDescent="0.2">
      <c r="A165" s="285"/>
      <c r="B165" s="70"/>
      <c r="C165" s="70"/>
      <c r="D165" s="70"/>
      <c r="E165" s="71"/>
      <c r="F165" s="71"/>
      <c r="G165" s="145"/>
      <c r="H165" s="72"/>
      <c r="I165" s="73"/>
      <c r="J165" s="74">
        <f t="shared" si="19"/>
        <v>0</v>
      </c>
    </row>
    <row r="166" spans="1:17" x14ac:dyDescent="0.2">
      <c r="A166" s="285"/>
      <c r="B166" s="77"/>
      <c r="C166" s="70"/>
      <c r="D166" s="70"/>
      <c r="E166" s="71"/>
      <c r="F166" s="71"/>
      <c r="G166" s="145"/>
      <c r="H166" s="72"/>
      <c r="I166" s="73"/>
      <c r="J166" s="74">
        <f t="shared" si="19"/>
        <v>0</v>
      </c>
    </row>
    <row r="167" spans="1:17" ht="12.75" thickBot="1" x14ac:dyDescent="0.25">
      <c r="A167" s="285"/>
      <c r="B167" s="70"/>
      <c r="C167" s="70"/>
      <c r="D167" s="70"/>
      <c r="E167" s="71"/>
      <c r="F167" s="71"/>
      <c r="G167" s="145"/>
      <c r="H167" s="72"/>
      <c r="I167" s="73"/>
      <c r="J167" s="74">
        <f t="shared" si="19"/>
        <v>0</v>
      </c>
    </row>
    <row r="168" spans="1:17" s="19" customFormat="1" ht="15" customHeight="1" thickTop="1" thickBot="1" x14ac:dyDescent="0.25">
      <c r="C168" s="177"/>
      <c r="D168" s="177"/>
      <c r="E168" s="177"/>
      <c r="F168" s="178"/>
      <c r="G168" s="178"/>
      <c r="H168" s="227"/>
      <c r="I168" s="21" t="s">
        <v>119</v>
      </c>
      <c r="J168" s="25">
        <f>SUM(J153:J167)</f>
        <v>22500</v>
      </c>
      <c r="K168" s="3"/>
      <c r="L168" s="3"/>
      <c r="M168" s="3"/>
      <c r="N168" s="3"/>
      <c r="O168" s="3"/>
      <c r="P168" s="3"/>
      <c r="Q168" s="3"/>
    </row>
    <row r="169" spans="1:17" s="19" customFormat="1" ht="15" customHeight="1" thickTop="1" thickBot="1" x14ac:dyDescent="0.25">
      <c r="C169" s="177"/>
      <c r="D169" s="177"/>
      <c r="E169" s="177"/>
      <c r="F169" s="178"/>
      <c r="G169" s="178"/>
      <c r="H169" s="204"/>
      <c r="I169" s="205"/>
      <c r="J169" s="206"/>
      <c r="K169" s="3"/>
      <c r="L169" s="3"/>
      <c r="M169" s="3"/>
      <c r="N169" s="3"/>
      <c r="O169" s="3"/>
      <c r="P169" s="3"/>
      <c r="Q169" s="3"/>
    </row>
    <row r="170" spans="1:17" ht="16.5" thickTop="1" thickBot="1" x14ac:dyDescent="0.3">
      <c r="B170" s="79"/>
      <c r="C170" s="79"/>
      <c r="D170" s="79"/>
      <c r="E170" s="80"/>
      <c r="F170" s="81"/>
      <c r="G170" s="82"/>
      <c r="H170" s="83"/>
      <c r="I170" s="153" t="s">
        <v>91</v>
      </c>
      <c r="J170" s="143">
        <f>J134+J151+J168</f>
        <v>105500</v>
      </c>
    </row>
    <row r="171" spans="1:17" ht="7.5" customHeight="1" thickTop="1" x14ac:dyDescent="0.2">
      <c r="B171" s="63"/>
      <c r="C171" s="63"/>
      <c r="D171" s="62"/>
      <c r="E171" s="62"/>
    </row>
    <row r="172" spans="1:17" ht="16.5" customHeight="1" x14ac:dyDescent="0.3">
      <c r="B172" s="150" t="s">
        <v>64</v>
      </c>
      <c r="C172" s="151" t="str">
        <f>IF(ISBLANK('Example 1'!$D$5),"",'Example 1'!$D$5)</f>
        <v>The Game Game</v>
      </c>
      <c r="D172" s="151"/>
      <c r="E172" s="62"/>
    </row>
    <row r="173" spans="1:17" ht="16.5" customHeight="1" x14ac:dyDescent="0.2">
      <c r="B173" s="265" t="s">
        <v>87</v>
      </c>
      <c r="C173" s="265"/>
      <c r="D173" s="175"/>
      <c r="E173" s="62"/>
      <c r="H173" s="266" t="s">
        <v>17</v>
      </c>
      <c r="I173" s="266"/>
      <c r="J173" s="266"/>
    </row>
    <row r="174" spans="1:17" ht="7.5" customHeight="1" x14ac:dyDescent="0.2">
      <c r="B174" s="265"/>
      <c r="C174" s="265"/>
      <c r="D174" s="176"/>
      <c r="E174" s="62"/>
      <c r="H174" s="266"/>
      <c r="I174" s="266"/>
      <c r="J174" s="266"/>
    </row>
    <row r="175" spans="1:17" s="8" customFormat="1" ht="15.75" customHeight="1" x14ac:dyDescent="0.25">
      <c r="B175" s="267" t="s">
        <v>68</v>
      </c>
      <c r="C175" s="267"/>
      <c r="D175" s="267"/>
      <c r="E175" s="267"/>
      <c r="F175" s="267"/>
      <c r="G175" s="267"/>
      <c r="H175" s="268" t="s">
        <v>23</v>
      </c>
      <c r="I175" s="268"/>
      <c r="J175" s="268"/>
      <c r="K175" s="3"/>
      <c r="M175" s="3"/>
      <c r="N175" s="3"/>
      <c r="O175" s="3"/>
      <c r="P175" s="3"/>
    </row>
    <row r="176" spans="1:17" s="5" customFormat="1" ht="53.25" customHeight="1" x14ac:dyDescent="0.2">
      <c r="B176" s="124" t="s">
        <v>59</v>
      </c>
      <c r="C176" s="124" t="s">
        <v>41</v>
      </c>
      <c r="D176" s="124" t="s">
        <v>13</v>
      </c>
      <c r="E176" s="124" t="s">
        <v>18</v>
      </c>
      <c r="F176" s="124" t="s">
        <v>30</v>
      </c>
      <c r="G176" s="124" t="s">
        <v>31</v>
      </c>
      <c r="H176" s="125" t="s">
        <v>24</v>
      </c>
      <c r="I176" s="125" t="s">
        <v>6</v>
      </c>
      <c r="J176" s="126" t="s">
        <v>22</v>
      </c>
      <c r="K176" s="3"/>
      <c r="L176" s="3"/>
      <c r="M176" s="3"/>
      <c r="N176" s="3"/>
    </row>
    <row r="177" spans="1:12" s="69" customFormat="1" ht="15" customHeight="1" x14ac:dyDescent="0.25">
      <c r="A177" s="222" t="s">
        <v>120</v>
      </c>
      <c r="B177" s="123" t="s">
        <v>67</v>
      </c>
      <c r="C177" s="65"/>
      <c r="D177" s="65"/>
      <c r="E177" s="66"/>
      <c r="F177" s="66"/>
      <c r="G177" s="65"/>
      <c r="H177" s="67"/>
      <c r="I177" s="67"/>
      <c r="J177" s="68"/>
      <c r="K177" s="287" t="s">
        <v>95</v>
      </c>
      <c r="L177" s="288"/>
    </row>
    <row r="178" spans="1:12" s="75" customFormat="1" ht="15" customHeight="1" x14ac:dyDescent="0.25">
      <c r="A178" s="286"/>
      <c r="B178" s="33" t="s">
        <v>165</v>
      </c>
      <c r="C178" s="33" t="s">
        <v>166</v>
      </c>
      <c r="D178" s="33" t="s">
        <v>132</v>
      </c>
      <c r="E178" s="34" t="s">
        <v>167</v>
      </c>
      <c r="F178" s="34">
        <v>42513</v>
      </c>
      <c r="G178" s="145">
        <v>42697</v>
      </c>
      <c r="H178" s="49">
        <v>2000</v>
      </c>
      <c r="I178" s="36">
        <v>1</v>
      </c>
      <c r="J178" s="74">
        <f>H178*I178</f>
        <v>2000</v>
      </c>
      <c r="K178" s="287"/>
      <c r="L178" s="288"/>
    </row>
    <row r="179" spans="1:12" s="75" customFormat="1" ht="15" customHeight="1" x14ac:dyDescent="0.25">
      <c r="A179" s="286"/>
      <c r="B179" s="70"/>
      <c r="C179" s="70"/>
      <c r="D179" s="70"/>
      <c r="E179" s="71"/>
      <c r="F179" s="71"/>
      <c r="G179" s="145"/>
      <c r="H179" s="72"/>
      <c r="I179" s="73"/>
      <c r="J179" s="74">
        <f>H179*I179</f>
        <v>0</v>
      </c>
      <c r="K179" s="287"/>
      <c r="L179" s="288"/>
    </row>
    <row r="180" spans="1:12" s="75" customFormat="1" ht="15" customHeight="1" x14ac:dyDescent="0.25">
      <c r="A180" s="286"/>
      <c r="B180" s="70"/>
      <c r="C180" s="70"/>
      <c r="D180" s="70"/>
      <c r="E180" s="71"/>
      <c r="F180" s="71"/>
      <c r="G180" s="145"/>
      <c r="H180" s="72"/>
      <c r="I180" s="73"/>
      <c r="J180" s="74">
        <f t="shared" ref="J180" si="20">H180*I180</f>
        <v>0</v>
      </c>
      <c r="K180" s="287"/>
      <c r="L180" s="288"/>
    </row>
    <row r="181" spans="1:12" s="75" customFormat="1" ht="15" customHeight="1" x14ac:dyDescent="0.25">
      <c r="A181" s="286"/>
      <c r="B181" s="70"/>
      <c r="C181" s="70"/>
      <c r="D181" s="70"/>
      <c r="E181" s="71"/>
      <c r="F181" s="71"/>
      <c r="G181" s="145"/>
      <c r="H181" s="72"/>
      <c r="I181" s="73"/>
      <c r="J181" s="74">
        <f>H181*I181</f>
        <v>0</v>
      </c>
      <c r="K181" s="287"/>
      <c r="L181" s="288"/>
    </row>
    <row r="182" spans="1:12" s="69" customFormat="1" ht="15" customHeight="1" x14ac:dyDescent="0.25">
      <c r="A182" s="286"/>
      <c r="B182" s="123" t="s">
        <v>42</v>
      </c>
      <c r="C182" s="65"/>
      <c r="D182" s="65"/>
      <c r="E182" s="66"/>
      <c r="F182" s="66"/>
      <c r="G182" s="65"/>
      <c r="H182" s="67"/>
      <c r="I182" s="127"/>
      <c r="J182" s="68"/>
      <c r="K182" s="287"/>
      <c r="L182" s="288"/>
    </row>
    <row r="183" spans="1:12" s="75" customFormat="1" ht="24" x14ac:dyDescent="0.25">
      <c r="A183" s="286"/>
      <c r="B183" s="33" t="s">
        <v>168</v>
      </c>
      <c r="C183" s="234" t="s">
        <v>141</v>
      </c>
      <c r="D183" s="33" t="s">
        <v>169</v>
      </c>
      <c r="E183" s="34" t="s">
        <v>128</v>
      </c>
      <c r="F183" s="34">
        <v>42666</v>
      </c>
      <c r="G183" s="145">
        <v>42735</v>
      </c>
      <c r="H183" s="49">
        <v>5300</v>
      </c>
      <c r="I183" s="36">
        <v>0.5</v>
      </c>
      <c r="J183" s="74">
        <f>H183*I183</f>
        <v>2650</v>
      </c>
      <c r="K183" s="287"/>
      <c r="L183" s="288"/>
    </row>
    <row r="184" spans="1:12" s="75" customFormat="1" ht="15" customHeight="1" x14ac:dyDescent="0.25">
      <c r="A184" s="286"/>
      <c r="B184" s="70"/>
      <c r="C184" s="70"/>
      <c r="D184" s="70"/>
      <c r="E184" s="71"/>
      <c r="F184" s="71"/>
      <c r="G184" s="145"/>
      <c r="H184" s="72"/>
      <c r="I184" s="73"/>
      <c r="J184" s="74">
        <f t="shared" ref="J184:J185" si="21">H184*I184</f>
        <v>0</v>
      </c>
      <c r="K184" s="287"/>
      <c r="L184" s="288"/>
    </row>
    <row r="185" spans="1:12" s="75" customFormat="1" ht="15" customHeight="1" x14ac:dyDescent="0.25">
      <c r="A185" s="286"/>
      <c r="B185" s="70"/>
      <c r="C185" s="70"/>
      <c r="D185" s="70"/>
      <c r="E185" s="71"/>
      <c r="F185" s="71"/>
      <c r="G185" s="145"/>
      <c r="H185" s="72"/>
      <c r="I185" s="73"/>
      <c r="J185" s="74">
        <f t="shared" si="21"/>
        <v>0</v>
      </c>
      <c r="K185" s="287"/>
      <c r="L185" s="288"/>
    </row>
    <row r="186" spans="1:12" s="75" customFormat="1" ht="15" customHeight="1" x14ac:dyDescent="0.25">
      <c r="A186" s="286"/>
      <c r="B186" s="70"/>
      <c r="C186" s="70"/>
      <c r="D186" s="70"/>
      <c r="E186" s="71"/>
      <c r="F186" s="71"/>
      <c r="G186" s="145"/>
      <c r="H186" s="72"/>
      <c r="I186" s="73"/>
      <c r="J186" s="74">
        <f>H186*I186</f>
        <v>0</v>
      </c>
      <c r="K186" s="287"/>
      <c r="L186" s="288"/>
    </row>
    <row r="187" spans="1:12" s="69" customFormat="1" ht="15" customHeight="1" x14ac:dyDescent="0.25">
      <c r="A187" s="286"/>
      <c r="B187" s="250" t="s">
        <v>65</v>
      </c>
      <c r="C187" s="251"/>
      <c r="D187" s="251"/>
      <c r="E187" s="252"/>
      <c r="F187" s="252"/>
      <c r="G187" s="251"/>
      <c r="H187" s="253"/>
      <c r="I187" s="254"/>
      <c r="J187" s="255"/>
      <c r="K187" s="289" t="s">
        <v>70</v>
      </c>
      <c r="L187" s="290"/>
    </row>
    <row r="188" spans="1:12" s="75" customFormat="1" ht="12" customHeight="1" x14ac:dyDescent="0.25">
      <c r="A188" s="286"/>
      <c r="B188" s="33" t="s">
        <v>170</v>
      </c>
      <c r="C188" s="235" t="s">
        <v>171</v>
      </c>
      <c r="D188" s="19" t="s">
        <v>172</v>
      </c>
      <c r="E188" s="33" t="s">
        <v>173</v>
      </c>
      <c r="F188" s="34">
        <v>42063</v>
      </c>
      <c r="G188" s="145">
        <v>42223</v>
      </c>
      <c r="H188" s="49">
        <v>4300</v>
      </c>
      <c r="I188" s="36">
        <v>0.25</v>
      </c>
      <c r="J188" s="74">
        <f>H188*I188</f>
        <v>1075</v>
      </c>
      <c r="K188" s="289"/>
      <c r="L188" s="290"/>
    </row>
    <row r="189" spans="1:12" s="75" customFormat="1" ht="12" customHeight="1" x14ac:dyDescent="0.25">
      <c r="A189" s="286"/>
      <c r="B189" s="33" t="s">
        <v>174</v>
      </c>
      <c r="C189" s="33" t="s">
        <v>240</v>
      </c>
      <c r="D189" s="33" t="s">
        <v>175</v>
      </c>
      <c r="E189" s="34" t="s">
        <v>176</v>
      </c>
      <c r="F189" s="34">
        <v>42005</v>
      </c>
      <c r="G189" s="145">
        <v>42035</v>
      </c>
      <c r="H189" s="49">
        <v>11000</v>
      </c>
      <c r="I189" s="36">
        <v>1</v>
      </c>
      <c r="J189" s="74">
        <f t="shared" ref="J189" si="22">H189*I189</f>
        <v>11000</v>
      </c>
      <c r="K189" s="289"/>
      <c r="L189" s="290"/>
    </row>
    <row r="190" spans="1:12" s="75" customFormat="1" ht="12" customHeight="1" x14ac:dyDescent="0.25">
      <c r="A190" s="286"/>
      <c r="B190" s="70"/>
      <c r="C190" s="76"/>
      <c r="D190" s="70"/>
      <c r="E190" s="71"/>
      <c r="F190" s="71"/>
      <c r="G190" s="145"/>
      <c r="H190" s="72"/>
      <c r="I190" s="73"/>
      <c r="J190" s="74">
        <f>H190*I190</f>
        <v>0</v>
      </c>
      <c r="K190" s="289"/>
      <c r="L190" s="290"/>
    </row>
    <row r="191" spans="1:12" s="69" customFormat="1" ht="15" customHeight="1" x14ac:dyDescent="0.25">
      <c r="A191" s="286"/>
      <c r="B191" s="250" t="s">
        <v>93</v>
      </c>
      <c r="C191" s="256"/>
      <c r="D191" s="256"/>
      <c r="E191" s="256"/>
      <c r="F191" s="256"/>
      <c r="G191" s="256"/>
      <c r="H191" s="256"/>
      <c r="I191" s="256"/>
      <c r="J191" s="256"/>
      <c r="K191" s="289"/>
      <c r="L191" s="290"/>
    </row>
    <row r="192" spans="1:12" s="75" customFormat="1" ht="12" customHeight="1" x14ac:dyDescent="0.25">
      <c r="A192" s="286"/>
      <c r="B192" s="33" t="s">
        <v>177</v>
      </c>
      <c r="C192" s="33" t="s">
        <v>141</v>
      </c>
      <c r="D192" s="33" t="s">
        <v>178</v>
      </c>
      <c r="E192" s="34" t="s">
        <v>179</v>
      </c>
      <c r="F192" s="34">
        <v>42036</v>
      </c>
      <c r="G192" s="145">
        <v>42809</v>
      </c>
      <c r="H192" s="49">
        <v>75000</v>
      </c>
      <c r="I192" s="36">
        <v>1</v>
      </c>
      <c r="J192" s="74">
        <f>H192*I192</f>
        <v>75000</v>
      </c>
      <c r="K192" s="289"/>
      <c r="L192" s="290"/>
    </row>
    <row r="193" spans="1:18" s="75" customFormat="1" ht="12" customHeight="1" x14ac:dyDescent="0.25">
      <c r="A193" s="286"/>
      <c r="B193" s="70"/>
      <c r="C193" s="70"/>
      <c r="D193" s="70"/>
      <c r="E193" s="71"/>
      <c r="F193" s="71"/>
      <c r="G193" s="145"/>
      <c r="H193" s="72"/>
      <c r="I193" s="73"/>
      <c r="J193" s="74">
        <f>H193*I193</f>
        <v>0</v>
      </c>
      <c r="K193" s="289"/>
      <c r="L193" s="290"/>
    </row>
    <row r="194" spans="1:18" s="75" customFormat="1" ht="12" customHeight="1" x14ac:dyDescent="0.25">
      <c r="A194" s="286"/>
      <c r="B194" s="70"/>
      <c r="C194" s="70"/>
      <c r="D194" s="70"/>
      <c r="E194" s="71"/>
      <c r="F194" s="71"/>
      <c r="G194" s="145"/>
      <c r="H194" s="72"/>
      <c r="I194" s="73"/>
      <c r="J194" s="74">
        <f>H194*I194</f>
        <v>0</v>
      </c>
      <c r="K194" s="289"/>
      <c r="L194" s="290"/>
    </row>
    <row r="195" spans="1:18" s="69" customFormat="1" ht="15" customHeight="1" x14ac:dyDescent="0.25">
      <c r="A195" s="286"/>
      <c r="B195" s="250" t="s">
        <v>66</v>
      </c>
      <c r="C195" s="256"/>
      <c r="D195" s="256"/>
      <c r="E195" s="256"/>
      <c r="F195" s="256"/>
      <c r="G195" s="256"/>
      <c r="H195" s="256"/>
      <c r="I195" s="256"/>
      <c r="J195" s="256"/>
      <c r="K195" s="289"/>
      <c r="L195" s="290"/>
    </row>
    <row r="196" spans="1:18" s="75" customFormat="1" ht="12" customHeight="1" x14ac:dyDescent="0.25">
      <c r="A196" s="286"/>
      <c r="B196" s="33" t="s">
        <v>180</v>
      </c>
      <c r="C196" s="33" t="s">
        <v>181</v>
      </c>
      <c r="D196" s="33" t="s">
        <v>241</v>
      </c>
      <c r="E196" s="34" t="s">
        <v>182</v>
      </c>
      <c r="F196" s="34">
        <v>42370</v>
      </c>
      <c r="G196" s="145">
        <v>42735</v>
      </c>
      <c r="H196" s="49">
        <v>55000</v>
      </c>
      <c r="I196" s="36">
        <v>1</v>
      </c>
      <c r="J196" s="74">
        <f>H196*I196</f>
        <v>55000</v>
      </c>
      <c r="K196" s="289"/>
      <c r="L196" s="290"/>
    </row>
    <row r="197" spans="1:18" s="75" customFormat="1" ht="12" customHeight="1" x14ac:dyDescent="0.25">
      <c r="A197" s="286"/>
      <c r="B197" s="70"/>
      <c r="C197" s="70"/>
      <c r="D197" s="70"/>
      <c r="E197" s="71"/>
      <c r="F197" s="71"/>
      <c r="G197" s="145"/>
      <c r="H197" s="72"/>
      <c r="I197" s="73"/>
      <c r="J197" s="74">
        <f>H197*I197</f>
        <v>0</v>
      </c>
      <c r="K197" s="289"/>
      <c r="L197" s="290"/>
    </row>
    <row r="198" spans="1:18" ht="12" customHeight="1" thickBot="1" x14ac:dyDescent="0.25">
      <c r="A198" s="286"/>
      <c r="B198" s="77"/>
      <c r="C198" s="77"/>
      <c r="D198" s="77"/>
      <c r="E198" s="121"/>
      <c r="F198" s="121"/>
      <c r="G198" s="145"/>
      <c r="H198" s="122"/>
      <c r="I198" s="73"/>
      <c r="J198" s="74">
        <f>H198*I198</f>
        <v>0</v>
      </c>
      <c r="K198" s="289"/>
      <c r="L198" s="290"/>
    </row>
    <row r="199" spans="1:18" s="19" customFormat="1" ht="15" customHeight="1" thickTop="1" thickBot="1" x14ac:dyDescent="0.25">
      <c r="C199" s="161"/>
      <c r="D199" s="161"/>
      <c r="E199" s="161"/>
      <c r="F199" s="162"/>
      <c r="G199" s="162"/>
      <c r="H199" s="225"/>
      <c r="I199" s="21" t="s">
        <v>121</v>
      </c>
      <c r="J199" s="25">
        <f>SUM(J178:J198)</f>
        <v>146725</v>
      </c>
      <c r="K199" s="3"/>
      <c r="L199" s="3"/>
      <c r="M199" s="3"/>
      <c r="N199" s="3"/>
      <c r="O199" s="3"/>
      <c r="P199" s="3"/>
    </row>
    <row r="200" spans="1:18" s="214" customFormat="1" ht="15" customHeight="1" thickTop="1" thickBot="1" x14ac:dyDescent="0.25">
      <c r="C200" s="216"/>
      <c r="D200" s="216"/>
      <c r="E200" s="216"/>
      <c r="F200" s="217"/>
      <c r="G200" s="217"/>
      <c r="H200" s="216"/>
      <c r="I200" s="205"/>
      <c r="J200" s="218"/>
      <c r="K200" s="215"/>
      <c r="L200" s="215"/>
      <c r="M200" s="215"/>
      <c r="N200" s="215"/>
      <c r="O200" s="215"/>
      <c r="P200" s="215"/>
    </row>
    <row r="201" spans="1:18" ht="16.5" customHeight="1" thickTop="1" thickBot="1" x14ac:dyDescent="0.3">
      <c r="B201" s="241"/>
      <c r="C201" s="241"/>
      <c r="D201" s="241"/>
      <c r="E201" s="242"/>
      <c r="F201" s="243"/>
      <c r="G201" s="244"/>
      <c r="H201" s="245"/>
      <c r="I201" s="246" t="s">
        <v>122</v>
      </c>
      <c r="J201" s="143">
        <f>J168+J199</f>
        <v>169225</v>
      </c>
      <c r="K201" s="78"/>
      <c r="L201" s="78"/>
      <c r="M201" s="78"/>
      <c r="N201" s="78"/>
      <c r="O201" s="78"/>
      <c r="P201" s="78"/>
      <c r="Q201" s="78"/>
      <c r="R201" s="78"/>
    </row>
    <row r="202" spans="1:18" s="214" customFormat="1" ht="15" customHeight="1" thickTop="1" x14ac:dyDescent="0.2">
      <c r="C202" s="216"/>
      <c r="D202" s="216"/>
      <c r="E202" s="216"/>
      <c r="F202" s="217"/>
      <c r="G202" s="217"/>
      <c r="H202" s="216"/>
      <c r="I202" s="205"/>
      <c r="J202" s="219"/>
      <c r="K202" s="215"/>
      <c r="L202" s="215"/>
      <c r="M202" s="215"/>
      <c r="N202" s="215"/>
      <c r="O202" s="215"/>
      <c r="P202" s="215"/>
    </row>
    <row r="203" spans="1:18" s="75" customFormat="1" ht="15" customHeight="1" x14ac:dyDescent="0.2">
      <c r="A203" s="222" t="s">
        <v>113</v>
      </c>
      <c r="B203" s="207" t="s">
        <v>244</v>
      </c>
      <c r="C203" s="208"/>
      <c r="D203" s="208"/>
      <c r="E203" s="209"/>
      <c r="F203" s="209"/>
      <c r="G203" s="210"/>
      <c r="H203" s="211"/>
      <c r="I203" s="212"/>
      <c r="J203" s="213"/>
      <c r="K203" s="282" t="s">
        <v>232</v>
      </c>
      <c r="L203" s="283"/>
    </row>
    <row r="204" spans="1:18" s="75" customFormat="1" ht="12" customHeight="1" x14ac:dyDescent="0.25">
      <c r="A204" s="284"/>
      <c r="B204" s="33" t="s">
        <v>192</v>
      </c>
      <c r="C204" s="33" t="s">
        <v>193</v>
      </c>
      <c r="D204" s="33" t="s">
        <v>194</v>
      </c>
      <c r="E204" s="34" t="s">
        <v>195</v>
      </c>
      <c r="F204" s="34">
        <v>42677</v>
      </c>
      <c r="G204" s="145">
        <v>42735</v>
      </c>
      <c r="H204" s="49">
        <v>2000</v>
      </c>
      <c r="I204" s="36">
        <v>1</v>
      </c>
      <c r="J204" s="74">
        <f t="shared" ref="J204:J205" si="23">H204*I204</f>
        <v>2000</v>
      </c>
      <c r="K204" s="282"/>
      <c r="L204" s="283"/>
    </row>
    <row r="205" spans="1:18" s="75" customFormat="1" ht="12" customHeight="1" x14ac:dyDescent="0.25">
      <c r="A205" s="284"/>
      <c r="B205" s="77"/>
      <c r="C205" s="70"/>
      <c r="D205" s="70"/>
      <c r="E205" s="71"/>
      <c r="F205" s="71"/>
      <c r="G205" s="145"/>
      <c r="H205" s="72"/>
      <c r="I205" s="73"/>
      <c r="J205" s="74">
        <f t="shared" si="23"/>
        <v>0</v>
      </c>
      <c r="K205" s="282"/>
      <c r="L205" s="283"/>
    </row>
    <row r="206" spans="1:18" s="75" customFormat="1" ht="12" customHeight="1" thickBot="1" x14ac:dyDescent="0.3">
      <c r="A206" s="284"/>
      <c r="B206" s="70"/>
      <c r="C206" s="70"/>
      <c r="D206" s="70"/>
      <c r="E206" s="71"/>
      <c r="F206" s="71"/>
      <c r="G206" s="145"/>
      <c r="H206" s="72"/>
      <c r="I206" s="73"/>
      <c r="J206" s="74">
        <f>H206*I206</f>
        <v>0</v>
      </c>
      <c r="K206" s="282"/>
      <c r="L206" s="283"/>
    </row>
    <row r="207" spans="1:18" s="19" customFormat="1" ht="15" customHeight="1" thickTop="1" thickBot="1" x14ac:dyDescent="0.25">
      <c r="C207" s="177"/>
      <c r="D207" s="177"/>
      <c r="E207" s="177"/>
      <c r="F207" s="178"/>
      <c r="G207" s="178"/>
      <c r="H207" s="227"/>
      <c r="I207" s="21" t="s">
        <v>227</v>
      </c>
      <c r="J207" s="25">
        <f>SUM(J204:J206)</f>
        <v>2000</v>
      </c>
      <c r="K207" s="3"/>
      <c r="L207" s="3"/>
      <c r="M207" s="3"/>
      <c r="N207" s="3"/>
      <c r="O207" s="3"/>
      <c r="P207" s="3"/>
    </row>
    <row r="208" spans="1:18" s="75" customFormat="1" ht="15" customHeight="1" thickTop="1" x14ac:dyDescent="0.2">
      <c r="A208" s="222" t="s">
        <v>116</v>
      </c>
      <c r="B208" s="223" t="s">
        <v>114</v>
      </c>
      <c r="C208" s="224"/>
      <c r="D208" s="224"/>
      <c r="E208" s="224"/>
      <c r="F208" s="224"/>
      <c r="G208" s="224"/>
      <c r="H208" s="224"/>
      <c r="I208" s="224"/>
      <c r="J208" s="213"/>
      <c r="K208" s="291" t="s">
        <v>69</v>
      </c>
      <c r="L208" s="292"/>
    </row>
    <row r="209" spans="1:18" s="75" customFormat="1" ht="12" customHeight="1" x14ac:dyDescent="0.25">
      <c r="A209" s="220"/>
      <c r="B209" s="33" t="s">
        <v>183</v>
      </c>
      <c r="C209" s="234" t="s">
        <v>184</v>
      </c>
      <c r="D209" s="33" t="s">
        <v>185</v>
      </c>
      <c r="E209" s="34" t="s">
        <v>186</v>
      </c>
      <c r="F209" s="34">
        <v>42455</v>
      </c>
      <c r="G209" s="145">
        <v>42735</v>
      </c>
      <c r="H209" s="49">
        <v>10000</v>
      </c>
      <c r="I209" s="36">
        <v>1</v>
      </c>
      <c r="J209" s="74">
        <f t="shared" ref="J209:J211" si="24">H209*I209</f>
        <v>10000</v>
      </c>
      <c r="K209" s="291"/>
      <c r="L209" s="292"/>
    </row>
    <row r="210" spans="1:18" s="75" customFormat="1" ht="12" customHeight="1" x14ac:dyDescent="0.25">
      <c r="A210" s="220"/>
      <c r="B210" s="77"/>
      <c r="C210" s="70"/>
      <c r="D210" s="70"/>
      <c r="E210" s="71"/>
      <c r="F210" s="71"/>
      <c r="G210" s="144"/>
      <c r="H210" s="72"/>
      <c r="I210" s="73"/>
      <c r="J210" s="74">
        <f t="shared" si="24"/>
        <v>0</v>
      </c>
      <c r="K210" s="291"/>
      <c r="L210" s="292"/>
    </row>
    <row r="211" spans="1:18" s="75" customFormat="1" ht="12" customHeight="1" thickBot="1" x14ac:dyDescent="0.3">
      <c r="A211" s="220"/>
      <c r="B211" s="70"/>
      <c r="C211" s="70"/>
      <c r="D211" s="70"/>
      <c r="E211" s="71"/>
      <c r="F211" s="71"/>
      <c r="G211" s="144"/>
      <c r="H211" s="72"/>
      <c r="I211" s="73"/>
      <c r="J211" s="74">
        <f t="shared" si="24"/>
        <v>0</v>
      </c>
      <c r="K211" s="291"/>
      <c r="L211" s="292"/>
    </row>
    <row r="212" spans="1:18" s="19" customFormat="1" ht="15" customHeight="1" thickTop="1" thickBot="1" x14ac:dyDescent="0.25">
      <c r="C212" s="177"/>
      <c r="D212" s="177"/>
      <c r="E212" s="177"/>
      <c r="F212" s="178"/>
      <c r="G212" s="178"/>
      <c r="H212" s="227"/>
      <c r="I212" s="21" t="s">
        <v>229</v>
      </c>
      <c r="J212" s="25">
        <f>SUM(J209:J211)</f>
        <v>10000</v>
      </c>
      <c r="K212" s="3"/>
      <c r="L212" s="3"/>
      <c r="M212" s="3"/>
      <c r="N212" s="3"/>
      <c r="O212" s="3"/>
      <c r="P212" s="3"/>
    </row>
    <row r="213" spans="1:18" s="75" customFormat="1" ht="16.149999999999999" customHeight="1" thickTop="1" x14ac:dyDescent="0.2">
      <c r="A213" s="222" t="s">
        <v>117</v>
      </c>
      <c r="B213" s="207" t="s">
        <v>94</v>
      </c>
      <c r="C213" s="208"/>
      <c r="D213" s="208"/>
      <c r="E213" s="209"/>
      <c r="F213" s="209"/>
      <c r="G213" s="210"/>
      <c r="H213" s="211"/>
      <c r="I213" s="212"/>
      <c r="J213" s="212"/>
      <c r="K213" s="282" t="s">
        <v>233</v>
      </c>
      <c r="L213" s="283"/>
    </row>
    <row r="214" spans="1:18" s="78" customFormat="1" ht="24" x14ac:dyDescent="0.2">
      <c r="A214" s="220"/>
      <c r="B214" s="236" t="s">
        <v>187</v>
      </c>
      <c r="C214" s="33" t="s">
        <v>141</v>
      </c>
      <c r="D214" s="236" t="s">
        <v>188</v>
      </c>
      <c r="E214" s="237" t="s">
        <v>189</v>
      </c>
      <c r="F214" s="237">
        <v>42491</v>
      </c>
      <c r="G214" s="238">
        <v>42704</v>
      </c>
      <c r="H214" s="239">
        <v>8600</v>
      </c>
      <c r="I214" s="240">
        <v>1</v>
      </c>
      <c r="J214" s="74">
        <f t="shared" ref="J214:J216" si="25">H214*I214</f>
        <v>8600</v>
      </c>
      <c r="K214" s="282"/>
      <c r="L214" s="283"/>
      <c r="M214" s="75"/>
      <c r="N214" s="75"/>
      <c r="O214" s="75"/>
      <c r="P214" s="75"/>
      <c r="Q214" s="75"/>
      <c r="R214" s="75"/>
    </row>
    <row r="215" spans="1:18" ht="15" customHeight="1" x14ac:dyDescent="0.2">
      <c r="A215" s="220"/>
      <c r="B215" s="70"/>
      <c r="C215" s="70"/>
      <c r="D215" s="70"/>
      <c r="E215" s="71"/>
      <c r="F215" s="71"/>
      <c r="G215" s="144"/>
      <c r="H215" s="72"/>
      <c r="I215" s="73"/>
      <c r="J215" s="74">
        <f t="shared" si="25"/>
        <v>0</v>
      </c>
      <c r="K215" s="282"/>
      <c r="L215" s="283"/>
      <c r="M215" s="75"/>
      <c r="N215" s="75"/>
      <c r="O215" s="75"/>
      <c r="P215" s="75"/>
      <c r="Q215" s="75"/>
      <c r="R215" s="75"/>
    </row>
    <row r="216" spans="1:18" ht="15.75" customHeight="1" thickBot="1" x14ac:dyDescent="0.25">
      <c r="A216" s="220"/>
      <c r="B216" s="70"/>
      <c r="C216" s="70"/>
      <c r="D216" s="70"/>
      <c r="E216" s="71"/>
      <c r="F216" s="71"/>
      <c r="G216" s="145"/>
      <c r="H216" s="72"/>
      <c r="I216" s="73"/>
      <c r="J216" s="74">
        <f t="shared" si="25"/>
        <v>0</v>
      </c>
      <c r="K216" s="282"/>
      <c r="L216" s="283"/>
      <c r="M216" s="75"/>
      <c r="N216" s="75"/>
      <c r="O216" s="75"/>
      <c r="P216" s="75"/>
      <c r="Q216" s="75"/>
      <c r="R216" s="75"/>
    </row>
    <row r="217" spans="1:18" s="19" customFormat="1" ht="15" customHeight="1" thickTop="1" thickBot="1" x14ac:dyDescent="0.25">
      <c r="C217" s="177"/>
      <c r="D217" s="177"/>
      <c r="E217" s="177"/>
      <c r="F217" s="178"/>
      <c r="G217" s="178"/>
      <c r="H217" s="227"/>
      <c r="I217" s="21" t="s">
        <v>230</v>
      </c>
      <c r="J217" s="25">
        <f>SUM(J214:J216)</f>
        <v>8600</v>
      </c>
      <c r="K217" s="3"/>
      <c r="L217" s="3"/>
      <c r="M217" s="3"/>
      <c r="N217" s="3"/>
      <c r="O217" s="3"/>
      <c r="P217" s="3"/>
    </row>
    <row r="218" spans="1:18" s="69" customFormat="1" ht="15" customHeight="1" thickTop="1" x14ac:dyDescent="0.25">
      <c r="A218" s="222" t="s">
        <v>228</v>
      </c>
      <c r="B218" s="123" t="s">
        <v>243</v>
      </c>
      <c r="C218" s="65"/>
      <c r="D218" s="65"/>
      <c r="E218" s="66"/>
      <c r="F218" s="66"/>
      <c r="G218" s="65"/>
      <c r="H218" s="67"/>
      <c r="I218" s="127"/>
      <c r="J218" s="68"/>
      <c r="K218" s="282" t="s">
        <v>234</v>
      </c>
      <c r="L218" s="283"/>
    </row>
    <row r="219" spans="1:18" s="69" customFormat="1" ht="24" x14ac:dyDescent="0.25">
      <c r="A219" s="220"/>
      <c r="B219" s="33" t="s">
        <v>190</v>
      </c>
      <c r="C219" s="33" t="s">
        <v>239</v>
      </c>
      <c r="D219" s="33" t="s">
        <v>242</v>
      </c>
      <c r="E219" s="34" t="s">
        <v>191</v>
      </c>
      <c r="F219" s="34">
        <v>41957</v>
      </c>
      <c r="G219" s="145">
        <v>42029</v>
      </c>
      <c r="H219" s="49">
        <v>15000</v>
      </c>
      <c r="I219" s="36">
        <v>1</v>
      </c>
      <c r="J219" s="74">
        <f t="shared" ref="J219:J221" si="26">H219*I219</f>
        <v>15000</v>
      </c>
      <c r="K219" s="282"/>
      <c r="L219" s="283"/>
    </row>
    <row r="220" spans="1:18" s="69" customFormat="1" ht="15" customHeight="1" x14ac:dyDescent="0.25">
      <c r="A220" s="220"/>
      <c r="B220" s="70"/>
      <c r="C220" s="70"/>
      <c r="D220" s="70"/>
      <c r="E220" s="71"/>
      <c r="F220" s="71"/>
      <c r="G220" s="145"/>
      <c r="H220" s="72"/>
      <c r="I220" s="73"/>
      <c r="J220" s="74">
        <f t="shared" si="26"/>
        <v>0</v>
      </c>
      <c r="K220" s="282"/>
      <c r="L220" s="283"/>
    </row>
    <row r="221" spans="1:18" s="75" customFormat="1" ht="12" customHeight="1" thickBot="1" x14ac:dyDescent="0.3">
      <c r="A221" s="220"/>
      <c r="B221" s="70"/>
      <c r="C221" s="70"/>
      <c r="D221" s="70"/>
      <c r="E221" s="71"/>
      <c r="F221" s="71"/>
      <c r="G221" s="145"/>
      <c r="H221" s="72"/>
      <c r="I221" s="73"/>
      <c r="J221" s="74">
        <f t="shared" si="26"/>
        <v>0</v>
      </c>
      <c r="K221" s="282"/>
      <c r="L221" s="283"/>
    </row>
    <row r="222" spans="1:18" s="19" customFormat="1" ht="15" customHeight="1" thickTop="1" thickBot="1" x14ac:dyDescent="0.25">
      <c r="C222" s="177"/>
      <c r="D222" s="177"/>
      <c r="E222" s="177"/>
      <c r="F222" s="178"/>
      <c r="G222" s="178"/>
      <c r="H222" s="227"/>
      <c r="I222" s="21" t="s">
        <v>231</v>
      </c>
      <c r="J222" s="25">
        <f>SUM(J219:J221)</f>
        <v>15000</v>
      </c>
      <c r="K222" s="3"/>
      <c r="L222" s="3"/>
      <c r="M222" s="3"/>
      <c r="N222" s="3"/>
      <c r="O222" s="3"/>
      <c r="P222" s="3"/>
    </row>
    <row r="223" spans="1:18" ht="12.6" customHeight="1" thickTop="1" x14ac:dyDescent="0.2">
      <c r="A223" s="13"/>
      <c r="B223" s="133" t="s">
        <v>60</v>
      </c>
      <c r="C223" s="12"/>
      <c r="D223" s="12"/>
      <c r="E223" s="12"/>
      <c r="F223" s="12"/>
      <c r="G223" s="12"/>
      <c r="H223" s="12"/>
      <c r="I223" s="12"/>
    </row>
    <row r="224" spans="1:18" ht="12.6" customHeight="1" x14ac:dyDescent="0.2">
      <c r="A224" s="13"/>
      <c r="B224" s="135" t="s">
        <v>115</v>
      </c>
      <c r="C224" s="12"/>
      <c r="D224" s="12"/>
      <c r="E224" s="12"/>
      <c r="F224" s="12"/>
      <c r="G224" s="12"/>
      <c r="H224" s="12"/>
      <c r="I224" s="12"/>
    </row>
    <row r="225" spans="1:18" s="8" customFormat="1" ht="15.75" customHeight="1" x14ac:dyDescent="0.25">
      <c r="A225" s="3"/>
      <c r="B225" s="63"/>
      <c r="C225" s="63"/>
      <c r="D225" s="62"/>
      <c r="E225" s="152"/>
      <c r="F225" s="163" t="s">
        <v>73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5" customFormat="1" ht="18.75" x14ac:dyDescent="0.3">
      <c r="A226" s="3"/>
      <c r="B226" s="150" t="s">
        <v>64</v>
      </c>
      <c r="C226" s="269" t="str">
        <f>IF(ISBLANK('Example 1'!$D$5),"",'Example 1'!$D$5)</f>
        <v>The Game Game</v>
      </c>
      <c r="D226" s="269"/>
      <c r="E226" s="152"/>
      <c r="F226" s="168" t="s">
        <v>80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19" customFormat="1" ht="15" customHeight="1" x14ac:dyDescent="0.2">
      <c r="A227" s="3"/>
      <c r="B227" s="63"/>
      <c r="C227" s="63"/>
      <c r="D227" s="62"/>
      <c r="E227" s="62"/>
      <c r="F227" s="168" t="s">
        <v>79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41" customFormat="1" ht="21" x14ac:dyDescent="0.2">
      <c r="A228" s="3"/>
      <c r="B228" s="174" t="s">
        <v>85</v>
      </c>
      <c r="C228" s="3"/>
      <c r="D228" s="62"/>
      <c r="E228" s="62"/>
      <c r="F228" s="3"/>
      <c r="G228" s="3"/>
      <c r="H228" s="274" t="s">
        <v>17</v>
      </c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</row>
    <row r="229" spans="1:18" s="41" customFormat="1" ht="7.9" customHeight="1" x14ac:dyDescent="0.2">
      <c r="A229" s="3"/>
      <c r="B229" s="63"/>
      <c r="C229" s="63"/>
      <c r="D229" s="62"/>
      <c r="E229" s="62"/>
      <c r="F229" s="3"/>
      <c r="G229" s="3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</row>
    <row r="230" spans="1:18" s="41" customFormat="1" ht="15.75" x14ac:dyDescent="0.25">
      <c r="A230" s="8"/>
      <c r="B230" s="267" t="s">
        <v>81</v>
      </c>
      <c r="C230" s="267"/>
      <c r="D230" s="267"/>
      <c r="E230" s="267"/>
      <c r="F230" s="267"/>
      <c r="G230" s="267"/>
      <c r="H230" s="268" t="s">
        <v>11</v>
      </c>
      <c r="I230" s="268"/>
      <c r="J230" s="268"/>
      <c r="K230" s="268"/>
      <c r="L230" s="268"/>
      <c r="M230" s="264" t="s">
        <v>10</v>
      </c>
      <c r="N230" s="264"/>
      <c r="O230" s="264"/>
      <c r="P230" s="264"/>
      <c r="Q230" s="264"/>
      <c r="R230" s="264"/>
    </row>
    <row r="231" spans="1:18" s="41" customFormat="1" ht="76.5" x14ac:dyDescent="0.2">
      <c r="A231" s="5"/>
      <c r="B231" s="124" t="s">
        <v>59</v>
      </c>
      <c r="C231" s="124" t="s">
        <v>41</v>
      </c>
      <c r="D231" s="124" t="s">
        <v>40</v>
      </c>
      <c r="E231" s="124" t="s">
        <v>18</v>
      </c>
      <c r="F231" s="124" t="s">
        <v>30</v>
      </c>
      <c r="G231" s="124" t="s">
        <v>31</v>
      </c>
      <c r="H231" s="129" t="s">
        <v>5</v>
      </c>
      <c r="I231" s="129" t="s">
        <v>32</v>
      </c>
      <c r="J231" s="130" t="s">
        <v>38</v>
      </c>
      <c r="K231" s="130" t="s">
        <v>21</v>
      </c>
      <c r="L231" s="130" t="s">
        <v>39</v>
      </c>
      <c r="M231" s="131" t="s">
        <v>7</v>
      </c>
      <c r="N231" s="131" t="s">
        <v>8</v>
      </c>
      <c r="O231" s="131" t="s">
        <v>9</v>
      </c>
      <c r="P231" s="131" t="s">
        <v>99</v>
      </c>
      <c r="Q231" s="131" t="s">
        <v>100</v>
      </c>
      <c r="R231" s="131" t="s">
        <v>27</v>
      </c>
    </row>
    <row r="232" spans="1:18" s="41" customFormat="1" ht="15" x14ac:dyDescent="0.25">
      <c r="A232" s="19"/>
      <c r="B232" s="128" t="s">
        <v>15</v>
      </c>
      <c r="C232" s="110"/>
      <c r="D232" s="110"/>
      <c r="E232" s="110"/>
      <c r="F232" s="111"/>
      <c r="G232" s="111"/>
      <c r="H232" s="110"/>
      <c r="I232" s="112"/>
      <c r="J232" s="112"/>
      <c r="K232" s="113"/>
      <c r="L232" s="112"/>
      <c r="M232" s="114"/>
      <c r="N232" s="114"/>
      <c r="O232" s="114"/>
      <c r="P232" s="115"/>
      <c r="Q232" s="115"/>
      <c r="R232" s="116"/>
    </row>
    <row r="233" spans="1:18" s="41" customFormat="1" ht="24" x14ac:dyDescent="0.25">
      <c r="B233" s="33" t="s">
        <v>198</v>
      </c>
      <c r="C233" s="33" t="s">
        <v>199</v>
      </c>
      <c r="D233" s="33" t="s">
        <v>200</v>
      </c>
      <c r="E233" s="33" t="s">
        <v>235</v>
      </c>
      <c r="F233" s="34">
        <v>42461</v>
      </c>
      <c r="G233" s="34">
        <v>42614</v>
      </c>
      <c r="H233" s="54">
        <v>5500</v>
      </c>
      <c r="I233" s="36">
        <v>1</v>
      </c>
      <c r="J233" s="55">
        <f>IF($E$9="yes","n/a", H233*I233)</f>
        <v>5500</v>
      </c>
      <c r="K233" s="37">
        <v>1</v>
      </c>
      <c r="L233" s="55">
        <f>IF(J233="n/a", "n/a", J233*K233)</f>
        <v>5500</v>
      </c>
      <c r="M233" s="39"/>
      <c r="N233" s="39"/>
      <c r="O233" s="39"/>
      <c r="P233" s="39"/>
      <c r="Q233" s="39">
        <v>5500</v>
      </c>
      <c r="R233" s="40"/>
    </row>
    <row r="234" spans="1:18" s="41" customFormat="1" x14ac:dyDescent="0.25">
      <c r="B234" s="33"/>
      <c r="C234" s="257" t="s">
        <v>201</v>
      </c>
      <c r="D234" s="257" t="s">
        <v>202</v>
      </c>
      <c r="E234" s="257" t="s">
        <v>203</v>
      </c>
      <c r="F234" s="258">
        <v>42401</v>
      </c>
      <c r="G234" s="258">
        <v>42454</v>
      </c>
      <c r="H234" s="54">
        <v>1200</v>
      </c>
      <c r="I234" s="36">
        <v>1</v>
      </c>
      <c r="J234" s="55">
        <f t="shared" ref="J234" si="27">IF($E$9="yes","n/a", H234*I234)</f>
        <v>1200</v>
      </c>
      <c r="K234" s="37">
        <v>1</v>
      </c>
      <c r="L234" s="55">
        <f t="shared" ref="L234" si="28">IF(J234="n/a", "n/a", J234*K234)</f>
        <v>1200</v>
      </c>
      <c r="M234" s="39"/>
      <c r="N234" s="39"/>
      <c r="O234" s="39"/>
      <c r="P234" s="39"/>
      <c r="Q234" s="39">
        <v>1200</v>
      </c>
      <c r="R234" s="40"/>
    </row>
    <row r="235" spans="1:18" s="41" customFormat="1" x14ac:dyDescent="0.25">
      <c r="B235" s="33"/>
      <c r="C235" s="33"/>
      <c r="D235" s="33"/>
      <c r="E235" s="33"/>
      <c r="F235" s="34"/>
      <c r="G235" s="34"/>
      <c r="H235" s="54"/>
      <c r="I235" s="36"/>
      <c r="J235" s="55">
        <f t="shared" ref="J235:J241" si="29">IF($E$9="yes","n/a", H235*I235)</f>
        <v>0</v>
      </c>
      <c r="K235" s="37">
        <v>1</v>
      </c>
      <c r="L235" s="55">
        <f t="shared" ref="L235:L247" si="30">IF(J235="n/a", "n/a", J235*K235)</f>
        <v>0</v>
      </c>
      <c r="M235" s="39"/>
      <c r="N235" s="39"/>
      <c r="O235" s="39"/>
      <c r="P235" s="39"/>
      <c r="Q235" s="39"/>
      <c r="R235" s="40"/>
    </row>
    <row r="236" spans="1:18" s="41" customFormat="1" x14ac:dyDescent="0.25">
      <c r="B236" s="33"/>
      <c r="C236" s="33"/>
      <c r="D236" s="33"/>
      <c r="E236" s="33"/>
      <c r="F236" s="34"/>
      <c r="G236" s="34"/>
      <c r="H236" s="54"/>
      <c r="I236" s="36"/>
      <c r="J236" s="55">
        <f t="shared" si="29"/>
        <v>0</v>
      </c>
      <c r="K236" s="37">
        <v>1</v>
      </c>
      <c r="L236" s="55">
        <f t="shared" si="30"/>
        <v>0</v>
      </c>
      <c r="M236" s="39"/>
      <c r="N236" s="39"/>
      <c r="O236" s="39"/>
      <c r="P236" s="39"/>
      <c r="Q236" s="39"/>
      <c r="R236" s="40"/>
    </row>
    <row r="237" spans="1:18" s="41" customFormat="1" x14ac:dyDescent="0.25">
      <c r="B237" s="33"/>
      <c r="C237" s="33"/>
      <c r="D237" s="33"/>
      <c r="E237" s="33"/>
      <c r="F237" s="34"/>
      <c r="G237" s="34"/>
      <c r="H237" s="54"/>
      <c r="I237" s="36"/>
      <c r="J237" s="55">
        <f t="shared" si="29"/>
        <v>0</v>
      </c>
      <c r="K237" s="37">
        <v>1</v>
      </c>
      <c r="L237" s="55">
        <f t="shared" si="30"/>
        <v>0</v>
      </c>
      <c r="M237" s="39"/>
      <c r="N237" s="39"/>
      <c r="O237" s="39"/>
      <c r="P237" s="39"/>
      <c r="Q237" s="39"/>
      <c r="R237" s="40"/>
    </row>
    <row r="238" spans="1:18" s="41" customFormat="1" x14ac:dyDescent="0.25">
      <c r="B238" s="33"/>
      <c r="C238" s="33"/>
      <c r="D238" s="33"/>
      <c r="E238" s="33"/>
      <c r="F238" s="34"/>
      <c r="G238" s="34"/>
      <c r="H238" s="54"/>
      <c r="I238" s="36"/>
      <c r="J238" s="55">
        <f t="shared" si="29"/>
        <v>0</v>
      </c>
      <c r="K238" s="37">
        <v>1</v>
      </c>
      <c r="L238" s="55">
        <f t="shared" si="30"/>
        <v>0</v>
      </c>
      <c r="M238" s="39"/>
      <c r="N238" s="39"/>
      <c r="O238" s="39"/>
      <c r="P238" s="39"/>
      <c r="Q238" s="39"/>
      <c r="R238" s="40"/>
    </row>
    <row r="239" spans="1:18" s="41" customFormat="1" x14ac:dyDescent="0.25">
      <c r="B239" s="33"/>
      <c r="C239" s="33"/>
      <c r="D239" s="33"/>
      <c r="E239" s="33"/>
      <c r="F239" s="34"/>
      <c r="G239" s="34"/>
      <c r="H239" s="54"/>
      <c r="I239" s="36"/>
      <c r="J239" s="55">
        <f t="shared" si="29"/>
        <v>0</v>
      </c>
      <c r="K239" s="37">
        <v>1</v>
      </c>
      <c r="L239" s="55">
        <f t="shared" si="30"/>
        <v>0</v>
      </c>
      <c r="M239" s="39"/>
      <c r="N239" s="39"/>
      <c r="O239" s="39"/>
      <c r="P239" s="39"/>
      <c r="Q239" s="39"/>
      <c r="R239" s="40"/>
    </row>
    <row r="240" spans="1:18" s="41" customFormat="1" x14ac:dyDescent="0.25">
      <c r="B240" s="33"/>
      <c r="C240" s="33"/>
      <c r="D240" s="33"/>
      <c r="E240" s="33"/>
      <c r="F240" s="34"/>
      <c r="G240" s="34"/>
      <c r="H240" s="54"/>
      <c r="I240" s="36"/>
      <c r="J240" s="55">
        <f t="shared" si="29"/>
        <v>0</v>
      </c>
      <c r="K240" s="37">
        <v>1</v>
      </c>
      <c r="L240" s="55">
        <f t="shared" si="30"/>
        <v>0</v>
      </c>
      <c r="M240" s="39"/>
      <c r="N240" s="39"/>
      <c r="O240" s="39"/>
      <c r="P240" s="39"/>
      <c r="Q240" s="39"/>
      <c r="R240" s="40"/>
    </row>
    <row r="241" spans="1:18" s="41" customFormat="1" x14ac:dyDescent="0.25">
      <c r="B241" s="33"/>
      <c r="C241" s="33"/>
      <c r="D241" s="33"/>
      <c r="E241" s="33"/>
      <c r="F241" s="34"/>
      <c r="G241" s="34"/>
      <c r="H241" s="54"/>
      <c r="I241" s="36"/>
      <c r="J241" s="55">
        <f t="shared" si="29"/>
        <v>0</v>
      </c>
      <c r="K241" s="37">
        <v>1</v>
      </c>
      <c r="L241" s="55">
        <f t="shared" si="30"/>
        <v>0</v>
      </c>
      <c r="M241" s="39"/>
      <c r="N241" s="39"/>
      <c r="O241" s="39"/>
      <c r="P241" s="39"/>
      <c r="Q241" s="39"/>
      <c r="R241" s="40"/>
    </row>
    <row r="242" spans="1:18" s="41" customFormat="1" x14ac:dyDescent="0.25">
      <c r="B242" s="33"/>
      <c r="C242" s="33"/>
      <c r="D242" s="33"/>
      <c r="E242" s="33"/>
      <c r="F242" s="34"/>
      <c r="G242" s="34"/>
      <c r="H242" s="54"/>
      <c r="I242" s="36"/>
      <c r="J242" s="55">
        <f t="shared" ref="J242:J281" si="31">IF($E$9="yes","n/a", H242*I242)</f>
        <v>0</v>
      </c>
      <c r="K242" s="37">
        <v>1</v>
      </c>
      <c r="L242" s="55">
        <f t="shared" si="30"/>
        <v>0</v>
      </c>
      <c r="M242" s="39"/>
      <c r="N242" s="39"/>
      <c r="O242" s="39"/>
      <c r="P242" s="39"/>
      <c r="Q242" s="39"/>
      <c r="R242" s="40"/>
    </row>
    <row r="243" spans="1:18" s="19" customFormat="1" x14ac:dyDescent="0.25">
      <c r="A243" s="41"/>
      <c r="B243" s="33"/>
      <c r="C243" s="33"/>
      <c r="D243" s="33"/>
      <c r="E243" s="33"/>
      <c r="F243" s="34"/>
      <c r="G243" s="34"/>
      <c r="H243" s="54"/>
      <c r="I243" s="36"/>
      <c r="J243" s="55">
        <f t="shared" si="31"/>
        <v>0</v>
      </c>
      <c r="K243" s="37">
        <v>1</v>
      </c>
      <c r="L243" s="55">
        <f t="shared" si="30"/>
        <v>0</v>
      </c>
      <c r="M243" s="39"/>
      <c r="N243" s="39"/>
      <c r="O243" s="39"/>
      <c r="P243" s="39"/>
      <c r="Q243" s="39"/>
      <c r="R243" s="40"/>
    </row>
    <row r="244" spans="1:18" s="41" customFormat="1" x14ac:dyDescent="0.25">
      <c r="B244" s="33"/>
      <c r="C244" s="33"/>
      <c r="D244" s="33"/>
      <c r="E244" s="33"/>
      <c r="F244" s="34"/>
      <c r="G244" s="34"/>
      <c r="H244" s="54"/>
      <c r="I244" s="36"/>
      <c r="J244" s="55">
        <f t="shared" si="31"/>
        <v>0</v>
      </c>
      <c r="K244" s="37">
        <v>1</v>
      </c>
      <c r="L244" s="55">
        <f t="shared" si="30"/>
        <v>0</v>
      </c>
      <c r="M244" s="39"/>
      <c r="N244" s="39"/>
      <c r="O244" s="39"/>
      <c r="P244" s="39"/>
      <c r="Q244" s="39"/>
      <c r="R244" s="40"/>
    </row>
    <row r="245" spans="1:18" s="41" customFormat="1" x14ac:dyDescent="0.25">
      <c r="B245" s="33"/>
      <c r="C245" s="33"/>
      <c r="D245" s="33"/>
      <c r="E245" s="33"/>
      <c r="F245" s="34"/>
      <c r="G245" s="34"/>
      <c r="H245" s="54"/>
      <c r="I245" s="36"/>
      <c r="J245" s="55">
        <f t="shared" si="31"/>
        <v>0</v>
      </c>
      <c r="K245" s="37">
        <v>1</v>
      </c>
      <c r="L245" s="55">
        <f t="shared" si="30"/>
        <v>0</v>
      </c>
      <c r="M245" s="39"/>
      <c r="N245" s="39"/>
      <c r="O245" s="39"/>
      <c r="P245" s="39"/>
      <c r="Q245" s="39"/>
      <c r="R245" s="40"/>
    </row>
    <row r="246" spans="1:18" s="41" customFormat="1" x14ac:dyDescent="0.25">
      <c r="B246" s="33"/>
      <c r="C246" s="33"/>
      <c r="D246" s="33"/>
      <c r="E246" s="33"/>
      <c r="F246" s="34"/>
      <c r="G246" s="34"/>
      <c r="H246" s="54"/>
      <c r="I246" s="36"/>
      <c r="J246" s="55">
        <f t="shared" si="31"/>
        <v>0</v>
      </c>
      <c r="K246" s="37">
        <v>1</v>
      </c>
      <c r="L246" s="55">
        <f t="shared" si="30"/>
        <v>0</v>
      </c>
      <c r="M246" s="39"/>
      <c r="N246" s="39"/>
      <c r="O246" s="39"/>
      <c r="P246" s="39"/>
      <c r="Q246" s="39"/>
      <c r="R246" s="40"/>
    </row>
    <row r="247" spans="1:18" s="41" customFormat="1" x14ac:dyDescent="0.25">
      <c r="B247" s="33"/>
      <c r="C247" s="33"/>
      <c r="D247" s="33"/>
      <c r="E247" s="33"/>
      <c r="F247" s="34"/>
      <c r="G247" s="34"/>
      <c r="H247" s="54"/>
      <c r="I247" s="36"/>
      <c r="J247" s="55">
        <f t="shared" si="31"/>
        <v>0</v>
      </c>
      <c r="K247" s="37">
        <v>1</v>
      </c>
      <c r="L247" s="55">
        <f t="shared" si="30"/>
        <v>0</v>
      </c>
      <c r="M247" s="39"/>
      <c r="N247" s="39"/>
      <c r="O247" s="39"/>
      <c r="P247" s="39"/>
      <c r="Q247" s="39"/>
      <c r="R247" s="40"/>
    </row>
    <row r="248" spans="1:18" s="41" customFormat="1" ht="12" customHeight="1" x14ac:dyDescent="0.25">
      <c r="A248" s="19"/>
      <c r="B248" s="128" t="s">
        <v>16</v>
      </c>
      <c r="C248" s="110"/>
      <c r="D248" s="110"/>
      <c r="E248" s="110"/>
      <c r="F248" s="111"/>
      <c r="G248" s="111"/>
      <c r="H248" s="110"/>
      <c r="I248" s="112"/>
      <c r="J248" s="112"/>
      <c r="K248" s="113"/>
      <c r="L248" s="112"/>
      <c r="M248" s="114"/>
      <c r="N248" s="114"/>
      <c r="O248" s="114"/>
      <c r="P248" s="115"/>
      <c r="Q248" s="115"/>
      <c r="R248" s="116"/>
    </row>
    <row r="249" spans="1:18" s="41" customFormat="1" x14ac:dyDescent="0.25">
      <c r="B249" s="33"/>
      <c r="C249" s="33" t="s">
        <v>204</v>
      </c>
      <c r="D249" s="33" t="s">
        <v>205</v>
      </c>
      <c r="E249" s="33" t="s">
        <v>206</v>
      </c>
      <c r="F249" s="34">
        <v>43040</v>
      </c>
      <c r="G249" s="34">
        <v>43100</v>
      </c>
      <c r="H249" s="54">
        <v>3000</v>
      </c>
      <c r="I249" s="36">
        <v>1</v>
      </c>
      <c r="J249" s="55">
        <f>IF($E$9="yes","n/a", H249*I249)</f>
        <v>3000</v>
      </c>
      <c r="K249" s="37">
        <v>1</v>
      </c>
      <c r="L249" s="55">
        <f>IF(J249="n/a", "n/a", J249*K249)</f>
        <v>3000</v>
      </c>
      <c r="M249" s="39"/>
      <c r="N249" s="39"/>
      <c r="O249" s="39"/>
      <c r="P249" s="39"/>
      <c r="Q249" s="39">
        <v>3000</v>
      </c>
      <c r="R249" s="40"/>
    </row>
    <row r="250" spans="1:18" s="41" customFormat="1" x14ac:dyDescent="0.25">
      <c r="B250" s="33"/>
      <c r="C250" s="33" t="s">
        <v>207</v>
      </c>
      <c r="D250" s="33" t="s">
        <v>208</v>
      </c>
      <c r="E250" s="33" t="s">
        <v>209</v>
      </c>
      <c r="F250" s="34">
        <v>43040</v>
      </c>
      <c r="G250" s="34">
        <v>43100</v>
      </c>
      <c r="H250" s="54">
        <v>2000</v>
      </c>
      <c r="I250" s="36">
        <v>0.8</v>
      </c>
      <c r="J250" s="55">
        <f t="shared" ref="J250:J252" si="32">IF($E$9="yes","n/a", H250*I250)</f>
        <v>1600</v>
      </c>
      <c r="K250" s="37">
        <v>1</v>
      </c>
      <c r="L250" s="55">
        <f t="shared" ref="L250:L252" si="33">IF(J250="n/a", "n/a", J250*K250)</f>
        <v>1600</v>
      </c>
      <c r="M250" s="39"/>
      <c r="N250" s="39"/>
      <c r="O250" s="39"/>
      <c r="P250" s="39"/>
      <c r="Q250" s="39">
        <v>1600</v>
      </c>
      <c r="R250" s="40"/>
    </row>
    <row r="251" spans="1:18" s="41" customFormat="1" x14ac:dyDescent="0.25">
      <c r="B251" s="33" t="s">
        <v>210</v>
      </c>
      <c r="C251" s="33" t="s">
        <v>236</v>
      </c>
      <c r="D251" s="33" t="s">
        <v>237</v>
      </c>
      <c r="E251" s="33" t="s">
        <v>238</v>
      </c>
      <c r="F251" s="34">
        <v>42907</v>
      </c>
      <c r="G251" s="34">
        <v>42907</v>
      </c>
      <c r="H251" s="54">
        <v>1500</v>
      </c>
      <c r="I251" s="36">
        <v>1</v>
      </c>
      <c r="J251" s="55">
        <f t="shared" si="32"/>
        <v>1500</v>
      </c>
      <c r="K251" s="37">
        <v>1</v>
      </c>
      <c r="L251" s="55">
        <f t="shared" si="33"/>
        <v>1500</v>
      </c>
      <c r="M251" s="39"/>
      <c r="N251" s="39"/>
      <c r="O251" s="39"/>
      <c r="P251" s="39"/>
      <c r="Q251" s="39">
        <v>1500</v>
      </c>
      <c r="R251" s="40"/>
    </row>
    <row r="252" spans="1:18" s="41" customFormat="1" ht="24" x14ac:dyDescent="0.25">
      <c r="B252" s="33" t="s">
        <v>210</v>
      </c>
      <c r="C252" s="33" t="s">
        <v>211</v>
      </c>
      <c r="D252" s="33" t="s">
        <v>212</v>
      </c>
      <c r="E252" s="33" t="s">
        <v>213</v>
      </c>
      <c r="F252" s="34">
        <v>42908</v>
      </c>
      <c r="G252" s="34">
        <v>42910</v>
      </c>
      <c r="H252" s="54">
        <v>1800</v>
      </c>
      <c r="I252" s="36">
        <v>1</v>
      </c>
      <c r="J252" s="55">
        <f t="shared" si="32"/>
        <v>1800</v>
      </c>
      <c r="K252" s="37">
        <v>1</v>
      </c>
      <c r="L252" s="55">
        <f t="shared" si="33"/>
        <v>1800</v>
      </c>
      <c r="M252" s="39"/>
      <c r="N252" s="39"/>
      <c r="O252" s="39"/>
      <c r="P252" s="39"/>
      <c r="Q252" s="39">
        <v>1800</v>
      </c>
      <c r="R252" s="40"/>
    </row>
    <row r="253" spans="1:18" s="41" customFormat="1" x14ac:dyDescent="0.25">
      <c r="B253" s="33"/>
      <c r="C253" s="33"/>
      <c r="D253" s="33"/>
      <c r="E253" s="33"/>
      <c r="F253" s="34"/>
      <c r="G253" s="34"/>
      <c r="H253" s="54"/>
      <c r="I253" s="36"/>
      <c r="J253" s="55">
        <f t="shared" si="31"/>
        <v>0</v>
      </c>
      <c r="K253" s="37">
        <v>1</v>
      </c>
      <c r="L253" s="55">
        <f t="shared" ref="L253:L270" si="34">IF(J253="n/a", "n/a", J253*K253)</f>
        <v>0</v>
      </c>
      <c r="M253" s="39"/>
      <c r="N253" s="39"/>
      <c r="O253" s="39"/>
      <c r="P253" s="39"/>
      <c r="Q253" s="39"/>
      <c r="R253" s="40"/>
    </row>
    <row r="254" spans="1:18" s="41" customFormat="1" x14ac:dyDescent="0.25">
      <c r="B254" s="33"/>
      <c r="C254" s="33"/>
      <c r="D254" s="33"/>
      <c r="E254" s="33"/>
      <c r="F254" s="34"/>
      <c r="G254" s="34"/>
      <c r="H254" s="54"/>
      <c r="I254" s="36"/>
      <c r="J254" s="55">
        <f t="shared" si="31"/>
        <v>0</v>
      </c>
      <c r="K254" s="37">
        <v>1</v>
      </c>
      <c r="L254" s="55">
        <f t="shared" si="34"/>
        <v>0</v>
      </c>
      <c r="M254" s="39"/>
      <c r="N254" s="39"/>
      <c r="O254" s="39"/>
      <c r="P254" s="39"/>
      <c r="Q254" s="39"/>
      <c r="R254" s="40"/>
    </row>
    <row r="255" spans="1:18" s="41" customFormat="1" x14ac:dyDescent="0.25">
      <c r="B255" s="33"/>
      <c r="C255" s="33"/>
      <c r="D255" s="33"/>
      <c r="E255" s="33"/>
      <c r="F255" s="34"/>
      <c r="G255" s="34"/>
      <c r="H255" s="54"/>
      <c r="I255" s="36"/>
      <c r="J255" s="55">
        <f t="shared" si="31"/>
        <v>0</v>
      </c>
      <c r="K255" s="37">
        <v>1</v>
      </c>
      <c r="L255" s="55">
        <f t="shared" si="34"/>
        <v>0</v>
      </c>
      <c r="M255" s="39"/>
      <c r="N255" s="39"/>
      <c r="O255" s="39"/>
      <c r="P255" s="39"/>
      <c r="Q255" s="39"/>
      <c r="R255" s="40"/>
    </row>
    <row r="256" spans="1:18" s="41" customFormat="1" x14ac:dyDescent="0.25">
      <c r="B256" s="33"/>
      <c r="C256" s="33"/>
      <c r="D256" s="33"/>
      <c r="E256" s="33"/>
      <c r="F256" s="34"/>
      <c r="G256" s="34"/>
      <c r="H256" s="54"/>
      <c r="I256" s="36"/>
      <c r="J256" s="55">
        <f t="shared" si="31"/>
        <v>0</v>
      </c>
      <c r="K256" s="37">
        <v>1</v>
      </c>
      <c r="L256" s="55">
        <f t="shared" si="34"/>
        <v>0</v>
      </c>
      <c r="M256" s="39"/>
      <c r="N256" s="39"/>
      <c r="O256" s="39"/>
      <c r="P256" s="39"/>
      <c r="Q256" s="39"/>
      <c r="R256" s="40"/>
    </row>
    <row r="257" spans="1:18" s="41" customFormat="1" x14ac:dyDescent="0.25">
      <c r="B257" s="33"/>
      <c r="C257" s="33"/>
      <c r="D257" s="33"/>
      <c r="E257" s="33"/>
      <c r="F257" s="34"/>
      <c r="G257" s="34"/>
      <c r="H257" s="54"/>
      <c r="I257" s="36"/>
      <c r="J257" s="55">
        <f t="shared" si="31"/>
        <v>0</v>
      </c>
      <c r="K257" s="37">
        <v>1</v>
      </c>
      <c r="L257" s="55">
        <f t="shared" si="34"/>
        <v>0</v>
      </c>
      <c r="M257" s="39"/>
      <c r="N257" s="39"/>
      <c r="O257" s="39"/>
      <c r="P257" s="39"/>
      <c r="Q257" s="39"/>
      <c r="R257" s="40"/>
    </row>
    <row r="258" spans="1:18" s="41" customFormat="1" x14ac:dyDescent="0.25">
      <c r="B258" s="33"/>
      <c r="C258" s="33"/>
      <c r="D258" s="33"/>
      <c r="E258" s="33"/>
      <c r="F258" s="34"/>
      <c r="G258" s="34"/>
      <c r="H258" s="54"/>
      <c r="I258" s="36"/>
      <c r="J258" s="55">
        <f>IF($E$9="yes","n/a", H258*I258)</f>
        <v>0</v>
      </c>
      <c r="K258" s="37">
        <v>1</v>
      </c>
      <c r="L258" s="55">
        <f t="shared" si="34"/>
        <v>0</v>
      </c>
      <c r="M258" s="39"/>
      <c r="N258" s="39"/>
      <c r="O258" s="39"/>
      <c r="P258" s="39"/>
      <c r="Q258" s="39"/>
      <c r="R258" s="40"/>
    </row>
    <row r="259" spans="1:18" s="41" customFormat="1" x14ac:dyDescent="0.25">
      <c r="B259" s="33"/>
      <c r="C259" s="33"/>
      <c r="D259" s="33"/>
      <c r="E259" s="33"/>
      <c r="F259" s="34"/>
      <c r="G259" s="34"/>
      <c r="H259" s="54"/>
      <c r="I259" s="36"/>
      <c r="J259" s="55">
        <f t="shared" si="31"/>
        <v>0</v>
      </c>
      <c r="K259" s="37">
        <v>1</v>
      </c>
      <c r="L259" s="55">
        <f t="shared" si="34"/>
        <v>0</v>
      </c>
      <c r="M259" s="39"/>
      <c r="N259" s="39"/>
      <c r="O259" s="39"/>
      <c r="P259" s="39"/>
      <c r="Q259" s="39"/>
      <c r="R259" s="40"/>
    </row>
    <row r="260" spans="1:18" s="41" customFormat="1" x14ac:dyDescent="0.25">
      <c r="B260" s="33"/>
      <c r="C260" s="33"/>
      <c r="D260" s="33"/>
      <c r="E260" s="33"/>
      <c r="F260" s="34"/>
      <c r="G260" s="34"/>
      <c r="H260" s="54"/>
      <c r="I260" s="36"/>
      <c r="J260" s="55">
        <f t="shared" si="31"/>
        <v>0</v>
      </c>
      <c r="K260" s="37">
        <v>1</v>
      </c>
      <c r="L260" s="55">
        <f t="shared" si="34"/>
        <v>0</v>
      </c>
      <c r="M260" s="39"/>
      <c r="N260" s="39"/>
      <c r="O260" s="39"/>
      <c r="P260" s="39"/>
      <c r="Q260" s="39"/>
      <c r="R260" s="40"/>
    </row>
    <row r="261" spans="1:18" s="41" customFormat="1" x14ac:dyDescent="0.25">
      <c r="B261" s="33"/>
      <c r="C261" s="33"/>
      <c r="D261" s="33"/>
      <c r="E261" s="33"/>
      <c r="F261" s="34"/>
      <c r="G261" s="34"/>
      <c r="H261" s="54"/>
      <c r="I261" s="36"/>
      <c r="J261" s="55">
        <f t="shared" si="31"/>
        <v>0</v>
      </c>
      <c r="K261" s="37">
        <v>1</v>
      </c>
      <c r="L261" s="55">
        <f t="shared" si="34"/>
        <v>0</v>
      </c>
      <c r="M261" s="39"/>
      <c r="N261" s="39"/>
      <c r="O261" s="39"/>
      <c r="P261" s="39"/>
      <c r="Q261" s="39"/>
      <c r="R261" s="40"/>
    </row>
    <row r="262" spans="1:18" s="41" customFormat="1" x14ac:dyDescent="0.25">
      <c r="B262" s="33"/>
      <c r="C262" s="33"/>
      <c r="D262" s="33"/>
      <c r="E262" s="33"/>
      <c r="F262" s="34"/>
      <c r="G262" s="34"/>
      <c r="H262" s="54"/>
      <c r="I262" s="36"/>
      <c r="J262" s="55">
        <f t="shared" si="31"/>
        <v>0</v>
      </c>
      <c r="K262" s="37">
        <v>1</v>
      </c>
      <c r="L262" s="55">
        <f t="shared" si="34"/>
        <v>0</v>
      </c>
      <c r="M262" s="39"/>
      <c r="N262" s="39"/>
      <c r="O262" s="39"/>
      <c r="P262" s="39"/>
      <c r="Q262" s="39"/>
      <c r="R262" s="40"/>
    </row>
    <row r="263" spans="1:18" s="41" customFormat="1" x14ac:dyDescent="0.25">
      <c r="B263" s="33"/>
      <c r="C263" s="33"/>
      <c r="D263" s="33"/>
      <c r="E263" s="33"/>
      <c r="F263" s="34"/>
      <c r="G263" s="34"/>
      <c r="H263" s="54"/>
      <c r="I263" s="36"/>
      <c r="J263" s="55">
        <f t="shared" si="31"/>
        <v>0</v>
      </c>
      <c r="K263" s="37">
        <v>1</v>
      </c>
      <c r="L263" s="55">
        <f t="shared" si="34"/>
        <v>0</v>
      </c>
      <c r="M263" s="39"/>
      <c r="N263" s="39"/>
      <c r="O263" s="39"/>
      <c r="P263" s="39"/>
      <c r="Q263" s="39"/>
      <c r="R263" s="40"/>
    </row>
    <row r="264" spans="1:18" s="41" customFormat="1" x14ac:dyDescent="0.25">
      <c r="B264" s="33"/>
      <c r="C264" s="32"/>
      <c r="D264" s="32"/>
      <c r="E264" s="33"/>
      <c r="F264" s="34"/>
      <c r="G264" s="34"/>
      <c r="H264" s="54"/>
      <c r="I264" s="36"/>
      <c r="J264" s="55">
        <f t="shared" si="31"/>
        <v>0</v>
      </c>
      <c r="K264" s="37">
        <v>1</v>
      </c>
      <c r="L264" s="55">
        <f t="shared" si="34"/>
        <v>0</v>
      </c>
      <c r="M264" s="39"/>
      <c r="N264" s="39"/>
      <c r="O264" s="39"/>
      <c r="P264" s="39"/>
      <c r="Q264" s="39"/>
      <c r="R264" s="40"/>
    </row>
    <row r="265" spans="1:18" s="41" customFormat="1" x14ac:dyDescent="0.25">
      <c r="B265" s="33"/>
      <c r="C265" s="32"/>
      <c r="D265" s="32"/>
      <c r="E265" s="33"/>
      <c r="F265" s="34"/>
      <c r="G265" s="34"/>
      <c r="H265" s="54"/>
      <c r="I265" s="36"/>
      <c r="J265" s="55">
        <f t="shared" si="31"/>
        <v>0</v>
      </c>
      <c r="K265" s="37">
        <v>1</v>
      </c>
      <c r="L265" s="55">
        <f t="shared" si="34"/>
        <v>0</v>
      </c>
      <c r="M265" s="39"/>
      <c r="N265" s="39"/>
      <c r="O265" s="39"/>
      <c r="P265" s="39"/>
      <c r="Q265" s="39"/>
      <c r="R265" s="40"/>
    </row>
    <row r="266" spans="1:18" s="19" customFormat="1" x14ac:dyDescent="0.25">
      <c r="A266" s="41"/>
      <c r="B266" s="33"/>
      <c r="C266" s="32"/>
      <c r="D266" s="32"/>
      <c r="E266" s="33"/>
      <c r="F266" s="34"/>
      <c r="G266" s="34"/>
      <c r="H266" s="54"/>
      <c r="I266" s="36"/>
      <c r="J266" s="55">
        <f>IF($E$9="yes","n/a", H266*I266)</f>
        <v>0</v>
      </c>
      <c r="K266" s="37">
        <v>1</v>
      </c>
      <c r="L266" s="55">
        <f t="shared" si="34"/>
        <v>0</v>
      </c>
      <c r="M266" s="39"/>
      <c r="N266" s="39"/>
      <c r="O266" s="39"/>
      <c r="P266" s="39"/>
      <c r="Q266" s="39"/>
      <c r="R266" s="40"/>
    </row>
    <row r="267" spans="1:18" s="41" customFormat="1" x14ac:dyDescent="0.25">
      <c r="B267" s="33"/>
      <c r="C267" s="32"/>
      <c r="D267" s="32"/>
      <c r="E267" s="33"/>
      <c r="F267" s="34"/>
      <c r="G267" s="34"/>
      <c r="H267" s="54"/>
      <c r="I267" s="36"/>
      <c r="J267" s="55">
        <f t="shared" si="31"/>
        <v>0</v>
      </c>
      <c r="K267" s="37">
        <v>1</v>
      </c>
      <c r="L267" s="55">
        <f t="shared" si="34"/>
        <v>0</v>
      </c>
      <c r="M267" s="39"/>
      <c r="N267" s="39"/>
      <c r="O267" s="39"/>
      <c r="P267" s="39"/>
      <c r="Q267" s="39"/>
      <c r="R267" s="40"/>
    </row>
    <row r="268" spans="1:18" s="41" customFormat="1" x14ac:dyDescent="0.25">
      <c r="B268" s="33"/>
      <c r="C268" s="32"/>
      <c r="D268" s="32"/>
      <c r="E268" s="33"/>
      <c r="F268" s="34"/>
      <c r="G268" s="34"/>
      <c r="H268" s="54"/>
      <c r="I268" s="36"/>
      <c r="J268" s="55">
        <f t="shared" si="31"/>
        <v>0</v>
      </c>
      <c r="K268" s="37">
        <v>1</v>
      </c>
      <c r="L268" s="55">
        <f t="shared" si="34"/>
        <v>0</v>
      </c>
      <c r="M268" s="39"/>
      <c r="N268" s="39"/>
      <c r="O268" s="39"/>
      <c r="P268" s="39"/>
      <c r="Q268" s="39"/>
      <c r="R268" s="40"/>
    </row>
    <row r="269" spans="1:18" s="41" customFormat="1" x14ac:dyDescent="0.25">
      <c r="B269" s="33"/>
      <c r="C269" s="32"/>
      <c r="D269" s="32"/>
      <c r="E269" s="33"/>
      <c r="F269" s="34"/>
      <c r="G269" s="34"/>
      <c r="H269" s="54"/>
      <c r="I269" s="36"/>
      <c r="J269" s="55">
        <f t="shared" si="31"/>
        <v>0</v>
      </c>
      <c r="K269" s="37">
        <v>1</v>
      </c>
      <c r="L269" s="55">
        <f t="shared" si="34"/>
        <v>0</v>
      </c>
      <c r="M269" s="39"/>
      <c r="N269" s="39"/>
      <c r="O269" s="39"/>
      <c r="P269" s="39"/>
      <c r="Q269" s="39"/>
      <c r="R269" s="40"/>
    </row>
    <row r="270" spans="1:18" s="41" customFormat="1" x14ac:dyDescent="0.25">
      <c r="B270" s="33"/>
      <c r="C270" s="32"/>
      <c r="D270" s="32"/>
      <c r="E270" s="33"/>
      <c r="F270" s="34"/>
      <c r="G270" s="34"/>
      <c r="H270" s="54"/>
      <c r="I270" s="36"/>
      <c r="J270" s="55">
        <f t="shared" si="31"/>
        <v>0</v>
      </c>
      <c r="K270" s="37">
        <v>1</v>
      </c>
      <c r="L270" s="55">
        <f t="shared" si="34"/>
        <v>0</v>
      </c>
      <c r="M270" s="39"/>
      <c r="N270" s="39"/>
      <c r="O270" s="39"/>
      <c r="P270" s="39"/>
      <c r="Q270" s="39"/>
      <c r="R270" s="40"/>
    </row>
    <row r="271" spans="1:18" s="41" customFormat="1" ht="15" x14ac:dyDescent="0.25">
      <c r="A271" s="19"/>
      <c r="B271" s="128" t="s">
        <v>61</v>
      </c>
      <c r="C271" s="110"/>
      <c r="D271" s="110"/>
      <c r="E271" s="110"/>
      <c r="F271" s="111"/>
      <c r="G271" s="111"/>
      <c r="H271" s="110"/>
      <c r="I271" s="112"/>
      <c r="J271" s="112"/>
      <c r="K271" s="113"/>
      <c r="L271" s="112"/>
      <c r="M271" s="114"/>
      <c r="N271" s="114"/>
      <c r="O271" s="114"/>
      <c r="P271" s="115"/>
      <c r="Q271" s="115"/>
      <c r="R271" s="116"/>
    </row>
    <row r="272" spans="1:18" s="41" customFormat="1" x14ac:dyDescent="0.25">
      <c r="B272" s="33"/>
      <c r="C272" s="33" t="s">
        <v>214</v>
      </c>
      <c r="D272" s="33" t="s">
        <v>215</v>
      </c>
      <c r="E272" s="33" t="s">
        <v>216</v>
      </c>
      <c r="F272" s="34">
        <v>42907</v>
      </c>
      <c r="G272" s="34">
        <v>42907</v>
      </c>
      <c r="H272" s="54">
        <v>200</v>
      </c>
      <c r="I272" s="36">
        <v>1</v>
      </c>
      <c r="J272" s="55">
        <f t="shared" ref="J272" si="35">IF($E$9="yes","n/a", H272*I272)</f>
        <v>200</v>
      </c>
      <c r="K272" s="56">
        <v>0.5</v>
      </c>
      <c r="L272" s="55">
        <f>IF(J272="n/a", "n/a", J272*K272)</f>
        <v>100</v>
      </c>
      <c r="M272" s="39"/>
      <c r="N272" s="39"/>
      <c r="O272" s="39"/>
      <c r="P272" s="39"/>
      <c r="Q272" s="39">
        <v>100</v>
      </c>
      <c r="R272" s="40"/>
    </row>
    <row r="273" spans="1:18" s="41" customFormat="1" x14ac:dyDescent="0.25">
      <c r="B273" s="33"/>
      <c r="C273" s="33"/>
      <c r="D273" s="33"/>
      <c r="E273" s="33"/>
      <c r="F273" s="34"/>
      <c r="G273" s="34"/>
      <c r="H273" s="54"/>
      <c r="I273" s="36"/>
      <c r="J273" s="55">
        <f t="shared" ref="J273:J277" si="36">IF($E$9="yes","n/a", H273*I273)</f>
        <v>0</v>
      </c>
      <c r="K273" s="56">
        <v>0.5</v>
      </c>
      <c r="L273" s="55">
        <f t="shared" ref="L273:L281" si="37">IF(J273="n/a", "n/a", J273*K273)</f>
        <v>0</v>
      </c>
      <c r="M273" s="39"/>
      <c r="N273" s="39"/>
      <c r="O273" s="39"/>
      <c r="P273" s="39"/>
      <c r="Q273" s="39"/>
      <c r="R273" s="40"/>
    </row>
    <row r="274" spans="1:18" s="41" customFormat="1" x14ac:dyDescent="0.25">
      <c r="B274" s="33"/>
      <c r="C274" s="33"/>
      <c r="D274" s="33"/>
      <c r="E274" s="33"/>
      <c r="F274" s="34"/>
      <c r="G274" s="34"/>
      <c r="H274" s="54"/>
      <c r="I274" s="36"/>
      <c r="J274" s="55">
        <f t="shared" si="36"/>
        <v>0</v>
      </c>
      <c r="K274" s="56">
        <v>0.5</v>
      </c>
      <c r="L274" s="55">
        <f t="shared" si="37"/>
        <v>0</v>
      </c>
      <c r="M274" s="39"/>
      <c r="N274" s="39"/>
      <c r="O274" s="39"/>
      <c r="P274" s="39"/>
      <c r="Q274" s="39"/>
      <c r="R274" s="40"/>
    </row>
    <row r="275" spans="1:18" s="41" customFormat="1" x14ac:dyDescent="0.25">
      <c r="B275" s="33"/>
      <c r="C275" s="33"/>
      <c r="D275" s="33"/>
      <c r="E275" s="33"/>
      <c r="F275" s="34"/>
      <c r="G275" s="34"/>
      <c r="H275" s="54"/>
      <c r="I275" s="36"/>
      <c r="J275" s="55">
        <f t="shared" si="36"/>
        <v>0</v>
      </c>
      <c r="K275" s="56">
        <v>0.5</v>
      </c>
      <c r="L275" s="55">
        <f t="shared" si="37"/>
        <v>0</v>
      </c>
      <c r="M275" s="39"/>
      <c r="N275" s="39"/>
      <c r="O275" s="39"/>
      <c r="P275" s="39"/>
      <c r="Q275" s="39"/>
      <c r="R275" s="40"/>
    </row>
    <row r="276" spans="1:18" s="41" customFormat="1" x14ac:dyDescent="0.25">
      <c r="B276" s="33"/>
      <c r="C276" s="33"/>
      <c r="D276" s="33"/>
      <c r="E276" s="33"/>
      <c r="F276" s="34"/>
      <c r="G276" s="34"/>
      <c r="H276" s="54"/>
      <c r="I276" s="36"/>
      <c r="J276" s="55">
        <f t="shared" si="36"/>
        <v>0</v>
      </c>
      <c r="K276" s="56">
        <v>0.5</v>
      </c>
      <c r="L276" s="55">
        <f t="shared" si="37"/>
        <v>0</v>
      </c>
      <c r="M276" s="39"/>
      <c r="N276" s="39"/>
      <c r="O276" s="39"/>
      <c r="P276" s="39"/>
      <c r="Q276" s="39"/>
      <c r="R276" s="40"/>
    </row>
    <row r="277" spans="1:18" s="19" customFormat="1" x14ac:dyDescent="0.25">
      <c r="A277" s="41"/>
      <c r="B277" s="33"/>
      <c r="C277" s="33"/>
      <c r="D277" s="33"/>
      <c r="E277" s="33"/>
      <c r="F277" s="34"/>
      <c r="G277" s="34"/>
      <c r="H277" s="54"/>
      <c r="I277" s="36"/>
      <c r="J277" s="55">
        <f t="shared" si="36"/>
        <v>0</v>
      </c>
      <c r="K277" s="56">
        <v>0.5</v>
      </c>
      <c r="L277" s="55">
        <f t="shared" si="37"/>
        <v>0</v>
      </c>
      <c r="M277" s="39"/>
      <c r="N277" s="39"/>
      <c r="O277" s="39"/>
      <c r="P277" s="39"/>
      <c r="Q277" s="39"/>
      <c r="R277" s="40"/>
    </row>
    <row r="278" spans="1:18" s="13" customFormat="1" ht="12.75" x14ac:dyDescent="0.2">
      <c r="A278" s="41"/>
      <c r="B278" s="33"/>
      <c r="C278" s="33"/>
      <c r="D278" s="33"/>
      <c r="E278" s="33"/>
      <c r="F278" s="34"/>
      <c r="G278" s="34"/>
      <c r="H278" s="54"/>
      <c r="I278" s="36"/>
      <c r="J278" s="55">
        <f t="shared" si="31"/>
        <v>0</v>
      </c>
      <c r="K278" s="56">
        <v>0.5</v>
      </c>
      <c r="L278" s="55">
        <f t="shared" si="37"/>
        <v>0</v>
      </c>
      <c r="M278" s="39"/>
      <c r="N278" s="39"/>
      <c r="O278" s="39"/>
      <c r="P278" s="39"/>
      <c r="Q278" s="39"/>
      <c r="R278" s="40"/>
    </row>
    <row r="279" spans="1:18" x14ac:dyDescent="0.2">
      <c r="A279" s="41"/>
      <c r="B279" s="33"/>
      <c r="C279" s="33"/>
      <c r="D279" s="33"/>
      <c r="E279" s="33"/>
      <c r="F279" s="34"/>
      <c r="G279" s="34"/>
      <c r="H279" s="54"/>
      <c r="I279" s="36"/>
      <c r="J279" s="55">
        <f t="shared" si="31"/>
        <v>0</v>
      </c>
      <c r="K279" s="56">
        <v>0.5</v>
      </c>
      <c r="L279" s="55">
        <f t="shared" si="37"/>
        <v>0</v>
      </c>
      <c r="M279" s="39"/>
      <c r="N279" s="39"/>
      <c r="O279" s="39"/>
      <c r="P279" s="39"/>
      <c r="Q279" s="39"/>
      <c r="R279" s="40"/>
    </row>
    <row r="280" spans="1:18" x14ac:dyDescent="0.2">
      <c r="A280" s="41"/>
      <c r="B280" s="33"/>
      <c r="C280" s="33"/>
      <c r="D280" s="33"/>
      <c r="E280" s="33"/>
      <c r="F280" s="34"/>
      <c r="G280" s="34"/>
      <c r="H280" s="54"/>
      <c r="I280" s="36"/>
      <c r="J280" s="55">
        <f t="shared" si="31"/>
        <v>0</v>
      </c>
      <c r="K280" s="56">
        <v>0.5</v>
      </c>
      <c r="L280" s="55">
        <f t="shared" si="37"/>
        <v>0</v>
      </c>
      <c r="M280" s="39"/>
      <c r="N280" s="39"/>
      <c r="O280" s="39"/>
      <c r="P280" s="39"/>
      <c r="Q280" s="39"/>
      <c r="R280" s="40"/>
    </row>
    <row r="281" spans="1:18" ht="12.75" thickBot="1" x14ac:dyDescent="0.25">
      <c r="A281" s="41"/>
      <c r="B281" s="33"/>
      <c r="C281" s="33"/>
      <c r="D281" s="33"/>
      <c r="E281" s="33"/>
      <c r="F281" s="34"/>
      <c r="G281" s="34"/>
      <c r="H281" s="54"/>
      <c r="I281" s="36"/>
      <c r="J281" s="55">
        <f t="shared" si="31"/>
        <v>0</v>
      </c>
      <c r="K281" s="56">
        <v>0.5</v>
      </c>
      <c r="L281" s="55">
        <f t="shared" si="37"/>
        <v>0</v>
      </c>
      <c r="M281" s="43"/>
      <c r="N281" s="43"/>
      <c r="O281" s="43"/>
      <c r="P281" s="43"/>
      <c r="Q281" s="43"/>
      <c r="R281" s="40"/>
    </row>
    <row r="282" spans="1:18" ht="13.5" thickTop="1" thickBot="1" x14ac:dyDescent="0.25">
      <c r="A282" s="19"/>
      <c r="B282" s="22"/>
      <c r="C282" s="22"/>
      <c r="D282" s="22"/>
      <c r="E282" s="22"/>
      <c r="F282" s="22"/>
      <c r="G282" s="22"/>
      <c r="H282" s="22"/>
      <c r="I282" s="23" t="s">
        <v>33</v>
      </c>
      <c r="J282" s="25">
        <f>SUM(J233:J281)</f>
        <v>14800</v>
      </c>
      <c r="K282" s="14"/>
      <c r="L282" s="159">
        <f>SUM(L233:L281)</f>
        <v>14700</v>
      </c>
      <c r="M282" s="28">
        <f>IF(OR($D$9="yes"),"n/a",SUM(M233:M281))</f>
        <v>0</v>
      </c>
      <c r="N282" s="29">
        <f>IF(OR($D$9="yes"),"n/a",SUM(N233:N281))</f>
        <v>0</v>
      </c>
      <c r="O282" s="29">
        <f>IF(OR($D$9="yes"),"n/a",SUM(O233:O281))</f>
        <v>0</v>
      </c>
      <c r="P282" s="29">
        <f>IF(OR($D$9="yes"),"n/a",SUM(P233:P281))</f>
        <v>0</v>
      </c>
      <c r="Q282" s="194">
        <f>IF(OR($D$9="yes"),"n/a",SUM(Q233:Q281))</f>
        <v>14700</v>
      </c>
      <c r="R282" s="27">
        <f>IF(SUM(M282:Q282)&lt;100000, SUM(M282:Q282),100000)</f>
        <v>14700</v>
      </c>
    </row>
    <row r="283" spans="1:18" ht="15.75" thickTop="1" x14ac:dyDescent="0.2">
      <c r="A283" s="13"/>
      <c r="B283" s="135" t="s">
        <v>82</v>
      </c>
      <c r="C283" s="12"/>
      <c r="D283" s="12"/>
      <c r="E283" s="12"/>
      <c r="F283" s="12"/>
      <c r="G283" s="12"/>
      <c r="H283" s="12"/>
      <c r="I283" s="12"/>
      <c r="J283" s="13"/>
      <c r="K283" s="13"/>
      <c r="L283" s="24"/>
      <c r="M283" s="13"/>
      <c r="N283" s="13"/>
      <c r="O283" s="13"/>
      <c r="P283" s="13"/>
      <c r="Q283" s="13"/>
      <c r="R283" s="13"/>
    </row>
  </sheetData>
  <sheetProtection sheet="1" objects="1" scenarios="1"/>
  <mergeCells count="44">
    <mergeCell ref="K218:L221"/>
    <mergeCell ref="A204:A206"/>
    <mergeCell ref="A96:A106"/>
    <mergeCell ref="A118:A133"/>
    <mergeCell ref="A136:A150"/>
    <mergeCell ref="A153:A167"/>
    <mergeCell ref="A178:A198"/>
    <mergeCell ref="K177:L186"/>
    <mergeCell ref="K187:L198"/>
    <mergeCell ref="K203:L206"/>
    <mergeCell ref="K208:L211"/>
    <mergeCell ref="K213:L216"/>
    <mergeCell ref="A16:A57"/>
    <mergeCell ref="A66:A76"/>
    <mergeCell ref="A81:A91"/>
    <mergeCell ref="B11:D11"/>
    <mergeCell ref="B15:G15"/>
    <mergeCell ref="B12:Q12"/>
    <mergeCell ref="B57:I57"/>
    <mergeCell ref="B61:B62"/>
    <mergeCell ref="H15:J15"/>
    <mergeCell ref="H61:R62"/>
    <mergeCell ref="K15:R15"/>
    <mergeCell ref="H14:R14"/>
    <mergeCell ref="M63:R63"/>
    <mergeCell ref="H63:L63"/>
    <mergeCell ref="B63:G63"/>
    <mergeCell ref="B80:L80"/>
    <mergeCell ref="B91:E91"/>
    <mergeCell ref="M230:R230"/>
    <mergeCell ref="B173:C174"/>
    <mergeCell ref="H173:J174"/>
    <mergeCell ref="B175:G175"/>
    <mergeCell ref="H175:J175"/>
    <mergeCell ref="H113:J114"/>
    <mergeCell ref="B115:G115"/>
    <mergeCell ref="H115:J115"/>
    <mergeCell ref="C226:D226"/>
    <mergeCell ref="B95:L95"/>
    <mergeCell ref="B230:G230"/>
    <mergeCell ref="B109:G110"/>
    <mergeCell ref="B106:E106"/>
    <mergeCell ref="H230:L230"/>
    <mergeCell ref="H228:R229"/>
  </mergeCells>
  <phoneticPr fontId="29" type="noConversion"/>
  <dataValidations disablePrompts="1" xWindow="405" yWindow="295" count="2">
    <dataValidation type="list" showDropDown="1" showInputMessage="1" showErrorMessage="1" prompt="Select yes or no from list" sqref="E11">
      <formula1>$AB$3:$AB$4</formula1>
    </dataValidation>
    <dataValidation type="list" showInputMessage="1" showErrorMessage="1" prompt="Select yes or no from list" sqref="D9:D10">
      <formula1>#REF!</formula1>
    </dataValidation>
  </dataValidations>
  <pageMargins left="0.25" right="0.25" top="0.69739583333333299" bottom="0.51458333333333295" header="0.3" footer="0.3"/>
  <pageSetup paperSize="5" scale="63" fitToHeight="5" orientation="landscape" r:id="rId1"/>
  <headerFooter differentFirst="1">
    <oddHeader xml:space="preserve">&amp;L&amp;"-,Bold"&amp;12ONTARIO INTERACTIVE DIGITAL MEDIA TAX CREDIT (OIDMTC) EXPENDITURE BREAKDOWN&amp;17
SPECIFIED OR NON-SPECIFIED PRODUCT (SECTION 93)&amp;R
</oddHeader>
    <oddFooter>&amp;LMay 2019&amp;CPage &amp;P of &amp;N</oddFooter>
    <firstHeader xml:space="preserve">&amp;L&amp;"-,Bold"ONTARIO INTERACTIVE DIGITAL MEDIA TAX CREDIT (OIDMTC) EXPENDITURE BREAKDOWN&amp;17
SPECIFIED OR NON-SPECIFIED PRODUCT (SECTION 93)&amp;R&amp;G
</firstHeader>
    <firstFooter>&amp;LMay 2019&amp;CPage &amp;P of &amp;N&amp;R&amp;F</firstFooter>
  </headerFooter>
  <rowBreaks count="4" manualBreakCount="4">
    <brk id="58" max="16383" man="1"/>
    <brk id="110" max="16383" man="1"/>
    <brk id="170" max="16383" man="1"/>
    <brk id="22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R283"/>
  <sheetViews>
    <sheetView view="pageLayout" topLeftCell="A286" zoomScaleNormal="100" zoomScaleSheetLayoutView="100" workbookViewId="0">
      <selection activeCell="B11" sqref="B11:D11"/>
    </sheetView>
  </sheetViews>
  <sheetFormatPr defaultColWidth="9.140625" defaultRowHeight="12" x14ac:dyDescent="0.2"/>
  <cols>
    <col min="1" max="1" width="8.28515625" style="3" customWidth="1"/>
    <col min="2" max="2" width="27.7109375" style="3" customWidth="1"/>
    <col min="3" max="3" width="21.7109375" style="3" customWidth="1"/>
    <col min="4" max="4" width="23.5703125" style="3" customWidth="1"/>
    <col min="5" max="5" width="54.140625" style="3" customWidth="1"/>
    <col min="6" max="8" width="11.42578125" style="3" customWidth="1"/>
    <col min="9" max="9" width="11.5703125" style="3" customWidth="1"/>
    <col min="10" max="10" width="12.140625" style="3" customWidth="1"/>
    <col min="11" max="11" width="11.42578125" style="3" customWidth="1"/>
    <col min="12" max="12" width="12.140625" style="3" customWidth="1"/>
    <col min="13" max="13" width="11.42578125" style="3" hidden="1" customWidth="1"/>
    <col min="14" max="14" width="11.42578125" style="3" customWidth="1"/>
    <col min="15" max="15" width="10.7109375" style="3" customWidth="1"/>
    <col min="16" max="16" width="10.5703125" style="3" customWidth="1"/>
    <col min="17" max="17" width="9.85546875" style="3" customWidth="1"/>
    <col min="18" max="18" width="12.42578125" style="3" customWidth="1"/>
    <col min="19" max="16384" width="9.140625" style="3"/>
  </cols>
  <sheetData>
    <row r="1" spans="1:18" ht="9.75" customHeight="1" x14ac:dyDescent="0.2"/>
    <row r="2" spans="1:18" ht="18.75" x14ac:dyDescent="0.3">
      <c r="A2" s="249"/>
      <c r="B2" s="247"/>
      <c r="C2" s="148" t="s">
        <v>217</v>
      </c>
      <c r="D2" s="195"/>
      <c r="E2" s="59"/>
    </row>
    <row r="3" spans="1:18" x14ac:dyDescent="0.2">
      <c r="A3" s="248"/>
      <c r="F3" s="11"/>
      <c r="G3" s="11"/>
      <c r="H3" s="11"/>
      <c r="I3" s="11"/>
    </row>
    <row r="4" spans="1:18" ht="15" customHeight="1" x14ac:dyDescent="0.25">
      <c r="B4" s="58"/>
      <c r="C4" s="146" t="s">
        <v>4</v>
      </c>
      <c r="D4" s="228" t="s">
        <v>246</v>
      </c>
      <c r="E4" s="51"/>
      <c r="F4" s="11"/>
      <c r="G4" s="163" t="s">
        <v>73</v>
      </c>
      <c r="H4" s="11"/>
      <c r="I4" s="11"/>
    </row>
    <row r="5" spans="1:18" s="4" customFormat="1" ht="15" customHeight="1" x14ac:dyDescent="0.25">
      <c r="B5" s="58"/>
      <c r="C5" s="146" t="s">
        <v>3</v>
      </c>
      <c r="D5" s="184" t="s">
        <v>245</v>
      </c>
      <c r="E5" s="147"/>
      <c r="F5" s="1"/>
      <c r="G5" s="164" t="s">
        <v>75</v>
      </c>
      <c r="H5" s="10"/>
      <c r="I5" s="10"/>
    </row>
    <row r="6" spans="1:18" s="4" customFormat="1" ht="15" customHeight="1" x14ac:dyDescent="0.25">
      <c r="B6" s="58"/>
      <c r="C6" s="146" t="s">
        <v>58</v>
      </c>
      <c r="D6" s="229">
        <v>43100</v>
      </c>
      <c r="E6" s="52"/>
      <c r="F6" s="1"/>
      <c r="G6" s="164" t="s">
        <v>76</v>
      </c>
      <c r="H6" s="10"/>
      <c r="I6" s="10"/>
    </row>
    <row r="7" spans="1:18" s="4" customFormat="1" ht="15" customHeight="1" x14ac:dyDescent="0.25">
      <c r="B7" s="58"/>
      <c r="C7" s="146" t="s">
        <v>218</v>
      </c>
      <c r="D7" s="229">
        <v>42886</v>
      </c>
      <c r="E7" s="52"/>
      <c r="F7" s="10"/>
      <c r="G7" s="165" t="s">
        <v>77</v>
      </c>
      <c r="H7" s="10"/>
      <c r="I7" s="10"/>
    </row>
    <row r="8" spans="1:18" s="4" customFormat="1" ht="15" customHeight="1" x14ac:dyDescent="0.2">
      <c r="B8" s="58"/>
      <c r="C8" s="146" t="s">
        <v>19</v>
      </c>
      <c r="D8" s="230">
        <v>175000</v>
      </c>
      <c r="E8" s="53"/>
      <c r="F8" s="10"/>
      <c r="G8" s="10"/>
      <c r="H8" s="10"/>
      <c r="I8" s="10"/>
    </row>
    <row r="9" spans="1:18" s="4" customFormat="1" ht="15" customHeight="1" x14ac:dyDescent="0.2">
      <c r="B9" s="58"/>
      <c r="C9" s="146" t="s">
        <v>2</v>
      </c>
      <c r="D9" s="231" t="s">
        <v>125</v>
      </c>
      <c r="E9" s="53"/>
      <c r="F9" s="10"/>
      <c r="G9" s="10"/>
      <c r="H9" s="10"/>
      <c r="I9" s="10"/>
    </row>
    <row r="10" spans="1:18" s="4" customFormat="1" ht="15" customHeight="1" x14ac:dyDescent="0.2">
      <c r="B10" s="58"/>
      <c r="C10" s="146"/>
      <c r="D10" s="231"/>
      <c r="E10" s="53"/>
      <c r="F10" s="10"/>
      <c r="G10" s="10"/>
      <c r="H10" s="10"/>
      <c r="I10" s="10"/>
    </row>
    <row r="11" spans="1:18" s="4" customFormat="1" ht="12.75" x14ac:dyDescent="0.2">
      <c r="B11" s="277"/>
      <c r="C11" s="277"/>
      <c r="D11" s="277"/>
      <c r="E11" s="2"/>
      <c r="F11" s="10"/>
      <c r="G11" s="10"/>
      <c r="H11" s="10"/>
      <c r="I11" s="10"/>
    </row>
    <row r="12" spans="1:18" s="4" customFormat="1" ht="15" x14ac:dyDescent="0.25">
      <c r="B12" s="278" t="s">
        <v>90</v>
      </c>
      <c r="C12" s="278"/>
      <c r="D12" s="278"/>
      <c r="E12" s="278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</row>
    <row r="13" spans="1:18" s="4" customFormat="1" ht="5.25" customHeight="1" x14ac:dyDescent="0.2">
      <c r="B13" s="259"/>
      <c r="E13" s="10"/>
      <c r="F13" s="10"/>
      <c r="G13" s="10"/>
      <c r="H13" s="10"/>
      <c r="I13" s="10"/>
    </row>
    <row r="14" spans="1:18" ht="18" customHeight="1" x14ac:dyDescent="0.2">
      <c r="B14" s="173" t="s">
        <v>83</v>
      </c>
      <c r="H14" s="274" t="s">
        <v>17</v>
      </c>
      <c r="I14" s="274"/>
      <c r="J14" s="274"/>
      <c r="K14" s="274"/>
      <c r="L14" s="274"/>
      <c r="M14" s="274"/>
      <c r="N14" s="274"/>
      <c r="O14" s="274"/>
      <c r="P14" s="274"/>
      <c r="Q14" s="274"/>
      <c r="R14" s="274"/>
    </row>
    <row r="15" spans="1:18" ht="16.5" customHeight="1" x14ac:dyDescent="0.35">
      <c r="A15" s="221" t="s">
        <v>104</v>
      </c>
      <c r="B15" s="267" t="s">
        <v>29</v>
      </c>
      <c r="C15" s="267"/>
      <c r="D15" s="267"/>
      <c r="E15" s="267"/>
      <c r="F15" s="267"/>
      <c r="G15" s="267"/>
      <c r="H15" s="268" t="s">
        <v>34</v>
      </c>
      <c r="I15" s="268"/>
      <c r="J15" s="268"/>
      <c r="K15" s="268" t="s">
        <v>14</v>
      </c>
      <c r="L15" s="268"/>
      <c r="M15" s="268"/>
      <c r="N15" s="268"/>
      <c r="O15" s="268"/>
      <c r="P15" s="268"/>
      <c r="Q15" s="268"/>
      <c r="R15" s="268"/>
    </row>
    <row r="16" spans="1:18" s="5" customFormat="1" ht="66" customHeight="1" x14ac:dyDescent="0.2">
      <c r="A16" s="275"/>
      <c r="B16" s="124" t="s">
        <v>28</v>
      </c>
      <c r="C16" s="124"/>
      <c r="D16" s="124" t="s">
        <v>13</v>
      </c>
      <c r="E16" s="124" t="s">
        <v>12</v>
      </c>
      <c r="F16" s="124" t="s">
        <v>30</v>
      </c>
      <c r="G16" s="124" t="s">
        <v>31</v>
      </c>
      <c r="H16" s="125" t="s">
        <v>0</v>
      </c>
      <c r="I16" s="125" t="s">
        <v>6</v>
      </c>
      <c r="J16" s="126" t="s">
        <v>35</v>
      </c>
      <c r="K16" s="124"/>
      <c r="L16" s="126" t="s">
        <v>25</v>
      </c>
      <c r="M16" s="131" t="s">
        <v>7</v>
      </c>
      <c r="N16" s="131" t="s">
        <v>8</v>
      </c>
      <c r="O16" s="131" t="s">
        <v>9</v>
      </c>
      <c r="P16" s="131" t="s">
        <v>99</v>
      </c>
      <c r="Q16" s="131" t="s">
        <v>100</v>
      </c>
      <c r="R16" s="187" t="s">
        <v>25</v>
      </c>
    </row>
    <row r="17" spans="1:18" s="41" customFormat="1" ht="12.75" customHeight="1" x14ac:dyDescent="0.25">
      <c r="A17" s="275"/>
      <c r="B17" s="45" t="s">
        <v>278</v>
      </c>
      <c r="C17" s="232"/>
      <c r="D17" s="233" t="s">
        <v>277</v>
      </c>
      <c r="E17" s="45" t="s">
        <v>276</v>
      </c>
      <c r="F17" s="34">
        <v>42005</v>
      </c>
      <c r="G17" s="34">
        <v>43100</v>
      </c>
      <c r="H17" s="46">
        <v>325000</v>
      </c>
      <c r="I17" s="47">
        <v>0.25</v>
      </c>
      <c r="J17" s="44">
        <f t="shared" ref="J17:J56" si="0">H17*I17</f>
        <v>81250</v>
      </c>
      <c r="K17" s="232"/>
      <c r="L17" s="44">
        <f>SUM(M17:Q17)</f>
        <v>81250</v>
      </c>
      <c r="M17" s="38"/>
      <c r="N17" s="38"/>
      <c r="O17" s="38"/>
      <c r="P17" s="38">
        <v>22050</v>
      </c>
      <c r="Q17" s="38">
        <v>59200</v>
      </c>
      <c r="R17" s="48"/>
    </row>
    <row r="18" spans="1:18" s="41" customFormat="1" x14ac:dyDescent="0.25">
      <c r="A18" s="275"/>
      <c r="B18" s="45" t="s">
        <v>279</v>
      </c>
      <c r="C18" s="120"/>
      <c r="D18" s="233" t="s">
        <v>247</v>
      </c>
      <c r="E18" s="45" t="s">
        <v>259</v>
      </c>
      <c r="F18" s="34">
        <v>41760</v>
      </c>
      <c r="G18" s="34">
        <v>42886</v>
      </c>
      <c r="H18" s="46">
        <v>175500</v>
      </c>
      <c r="I18" s="47">
        <v>0.5</v>
      </c>
      <c r="J18" s="44">
        <f t="shared" si="0"/>
        <v>87750</v>
      </c>
      <c r="K18" s="120"/>
      <c r="L18" s="44">
        <f t="shared" ref="L18:L55" si="1">SUM(M18:Q18)</f>
        <v>87750</v>
      </c>
      <c r="M18" s="38"/>
      <c r="N18" s="39"/>
      <c r="O18" s="39"/>
      <c r="P18" s="38">
        <v>28550</v>
      </c>
      <c r="Q18" s="38">
        <v>59200</v>
      </c>
      <c r="R18" s="48"/>
    </row>
    <row r="19" spans="1:18" s="41" customFormat="1" x14ac:dyDescent="0.25">
      <c r="A19" s="275"/>
      <c r="B19" s="33" t="s">
        <v>283</v>
      </c>
      <c r="C19" s="120"/>
      <c r="D19" s="33" t="s">
        <v>248</v>
      </c>
      <c r="E19" s="45" t="s">
        <v>249</v>
      </c>
      <c r="F19" s="34">
        <v>41760</v>
      </c>
      <c r="G19" s="34">
        <v>42886</v>
      </c>
      <c r="H19" s="49">
        <v>133700</v>
      </c>
      <c r="I19" s="36">
        <v>0.85</v>
      </c>
      <c r="J19" s="44">
        <f t="shared" si="0"/>
        <v>113645</v>
      </c>
      <c r="K19" s="120"/>
      <c r="L19" s="44">
        <f t="shared" si="1"/>
        <v>113645</v>
      </c>
      <c r="M19" s="38"/>
      <c r="N19" s="39"/>
      <c r="O19" s="39"/>
      <c r="P19" s="39">
        <v>43645</v>
      </c>
      <c r="Q19" s="39">
        <v>70000</v>
      </c>
      <c r="R19" s="48"/>
    </row>
    <row r="20" spans="1:18" s="41" customFormat="1" x14ac:dyDescent="0.25">
      <c r="A20" s="275"/>
      <c r="B20" s="33" t="s">
        <v>282</v>
      </c>
      <c r="C20" s="120"/>
      <c r="D20" s="33" t="s">
        <v>254</v>
      </c>
      <c r="E20" s="33" t="s">
        <v>255</v>
      </c>
      <c r="F20" s="34">
        <v>42443</v>
      </c>
      <c r="G20" s="34">
        <v>42494</v>
      </c>
      <c r="H20" s="49">
        <v>31416</v>
      </c>
      <c r="I20" s="36">
        <v>1</v>
      </c>
      <c r="J20" s="44">
        <f t="shared" si="0"/>
        <v>31416</v>
      </c>
      <c r="K20" s="120"/>
      <c r="L20" s="44">
        <f t="shared" si="1"/>
        <v>31416</v>
      </c>
      <c r="M20" s="38"/>
      <c r="N20" s="39"/>
      <c r="O20" s="39"/>
      <c r="P20" s="39"/>
      <c r="Q20" s="39">
        <v>31416</v>
      </c>
      <c r="R20" s="48"/>
    </row>
    <row r="21" spans="1:18" s="41" customFormat="1" x14ac:dyDescent="0.25">
      <c r="A21" s="275"/>
      <c r="B21" s="33"/>
      <c r="C21" s="120"/>
      <c r="D21" s="33"/>
      <c r="E21" s="33"/>
      <c r="F21" s="34"/>
      <c r="G21" s="34"/>
      <c r="H21" s="49"/>
      <c r="I21" s="36"/>
      <c r="J21" s="44">
        <f t="shared" si="0"/>
        <v>0</v>
      </c>
      <c r="K21" s="120"/>
      <c r="L21" s="44">
        <f>SUM(M21:Q21)</f>
        <v>0</v>
      </c>
      <c r="M21" s="38"/>
      <c r="N21" s="39"/>
      <c r="O21" s="39"/>
      <c r="P21" s="39"/>
      <c r="Q21" s="39"/>
      <c r="R21" s="48"/>
    </row>
    <row r="22" spans="1:18" s="41" customFormat="1" x14ac:dyDescent="0.25">
      <c r="A22" s="275"/>
      <c r="B22" s="33"/>
      <c r="C22" s="120"/>
      <c r="D22" s="33"/>
      <c r="E22" s="33"/>
      <c r="F22" s="34"/>
      <c r="G22" s="34"/>
      <c r="H22" s="49"/>
      <c r="I22" s="36"/>
      <c r="J22" s="44">
        <f t="shared" si="0"/>
        <v>0</v>
      </c>
      <c r="K22" s="120"/>
      <c r="L22" s="44">
        <f t="shared" si="1"/>
        <v>0</v>
      </c>
      <c r="M22" s="38"/>
      <c r="N22" s="39"/>
      <c r="O22" s="39"/>
      <c r="P22" s="39"/>
      <c r="Q22" s="39"/>
      <c r="R22" s="48"/>
    </row>
    <row r="23" spans="1:18" s="41" customFormat="1" x14ac:dyDescent="0.25">
      <c r="A23" s="275"/>
      <c r="B23" s="33"/>
      <c r="C23" s="120"/>
      <c r="D23" s="33"/>
      <c r="E23" s="33"/>
      <c r="F23" s="34"/>
      <c r="G23" s="34"/>
      <c r="H23" s="49"/>
      <c r="I23" s="36"/>
      <c r="J23" s="44">
        <f t="shared" si="0"/>
        <v>0</v>
      </c>
      <c r="K23" s="120"/>
      <c r="L23" s="44">
        <f t="shared" si="1"/>
        <v>0</v>
      </c>
      <c r="M23" s="38"/>
      <c r="N23" s="39"/>
      <c r="O23" s="39"/>
      <c r="P23" s="39"/>
      <c r="Q23" s="39"/>
      <c r="R23" s="48"/>
    </row>
    <row r="24" spans="1:18" s="41" customFormat="1" x14ac:dyDescent="0.25">
      <c r="A24" s="275"/>
      <c r="B24" s="33"/>
      <c r="C24" s="120"/>
      <c r="D24" s="33"/>
      <c r="E24" s="33"/>
      <c r="F24" s="34"/>
      <c r="G24" s="34"/>
      <c r="H24" s="49"/>
      <c r="I24" s="36"/>
      <c r="J24" s="44">
        <f t="shared" si="0"/>
        <v>0</v>
      </c>
      <c r="K24" s="120"/>
      <c r="L24" s="44">
        <f t="shared" si="1"/>
        <v>0</v>
      </c>
      <c r="M24" s="38"/>
      <c r="N24" s="39"/>
      <c r="O24" s="39"/>
      <c r="P24" s="39"/>
      <c r="Q24" s="39"/>
      <c r="R24" s="48"/>
    </row>
    <row r="25" spans="1:18" s="41" customFormat="1" x14ac:dyDescent="0.25">
      <c r="A25" s="275"/>
      <c r="B25" s="32"/>
      <c r="C25" s="120"/>
      <c r="D25" s="32"/>
      <c r="E25" s="50"/>
      <c r="F25" s="34"/>
      <c r="G25" s="34"/>
      <c r="H25" s="49"/>
      <c r="I25" s="36"/>
      <c r="J25" s="44">
        <f t="shared" si="0"/>
        <v>0</v>
      </c>
      <c r="K25" s="120"/>
      <c r="L25" s="44">
        <f t="shared" si="1"/>
        <v>0</v>
      </c>
      <c r="M25" s="38"/>
      <c r="N25" s="39"/>
      <c r="O25" s="39"/>
      <c r="P25" s="39"/>
      <c r="Q25" s="39"/>
      <c r="R25" s="48"/>
    </row>
    <row r="26" spans="1:18" s="41" customFormat="1" x14ac:dyDescent="0.25">
      <c r="A26" s="275"/>
      <c r="B26" s="32"/>
      <c r="C26" s="120"/>
      <c r="D26" s="32"/>
      <c r="E26" s="33"/>
      <c r="F26" s="34"/>
      <c r="G26" s="34"/>
      <c r="H26" s="49"/>
      <c r="I26" s="36"/>
      <c r="J26" s="44">
        <f t="shared" si="0"/>
        <v>0</v>
      </c>
      <c r="K26" s="120"/>
      <c r="L26" s="44">
        <f t="shared" si="1"/>
        <v>0</v>
      </c>
      <c r="M26" s="38"/>
      <c r="N26" s="39"/>
      <c r="O26" s="39"/>
      <c r="P26" s="39"/>
      <c r="Q26" s="39"/>
      <c r="R26" s="48"/>
    </row>
    <row r="27" spans="1:18" s="41" customFormat="1" x14ac:dyDescent="0.25">
      <c r="A27" s="275"/>
      <c r="B27" s="32"/>
      <c r="C27" s="120"/>
      <c r="D27" s="32"/>
      <c r="E27" s="33"/>
      <c r="F27" s="34"/>
      <c r="G27" s="34"/>
      <c r="H27" s="49"/>
      <c r="I27" s="36"/>
      <c r="J27" s="44">
        <f t="shared" si="0"/>
        <v>0</v>
      </c>
      <c r="K27" s="120"/>
      <c r="L27" s="44">
        <f t="shared" si="1"/>
        <v>0</v>
      </c>
      <c r="M27" s="38"/>
      <c r="N27" s="39"/>
      <c r="O27" s="39"/>
      <c r="P27" s="39"/>
      <c r="Q27" s="39"/>
      <c r="R27" s="48"/>
    </row>
    <row r="28" spans="1:18" s="41" customFormat="1" x14ac:dyDescent="0.25">
      <c r="A28" s="275"/>
      <c r="B28" s="32"/>
      <c r="C28" s="120"/>
      <c r="D28" s="32"/>
      <c r="E28" s="33"/>
      <c r="F28" s="34"/>
      <c r="G28" s="34"/>
      <c r="H28" s="49"/>
      <c r="I28" s="36"/>
      <c r="J28" s="44">
        <f>H28*I28</f>
        <v>0</v>
      </c>
      <c r="K28" s="120"/>
      <c r="L28" s="44">
        <f t="shared" si="1"/>
        <v>0</v>
      </c>
      <c r="M28" s="38"/>
      <c r="N28" s="39"/>
      <c r="O28" s="39"/>
      <c r="P28" s="39"/>
      <c r="Q28" s="39"/>
      <c r="R28" s="48"/>
    </row>
    <row r="29" spans="1:18" s="41" customFormat="1" x14ac:dyDescent="0.25">
      <c r="A29" s="275"/>
      <c r="B29" s="32"/>
      <c r="C29" s="120"/>
      <c r="D29" s="32"/>
      <c r="E29" s="33"/>
      <c r="F29" s="34"/>
      <c r="G29" s="34"/>
      <c r="H29" s="49"/>
      <c r="I29" s="36"/>
      <c r="J29" s="44">
        <f t="shared" si="0"/>
        <v>0</v>
      </c>
      <c r="K29" s="120"/>
      <c r="L29" s="44">
        <f t="shared" si="1"/>
        <v>0</v>
      </c>
      <c r="M29" s="38"/>
      <c r="N29" s="39"/>
      <c r="O29" s="39"/>
      <c r="P29" s="39"/>
      <c r="Q29" s="39"/>
      <c r="R29" s="48"/>
    </row>
    <row r="30" spans="1:18" s="41" customFormat="1" x14ac:dyDescent="0.25">
      <c r="A30" s="275"/>
      <c r="B30" s="32"/>
      <c r="C30" s="120"/>
      <c r="D30" s="32"/>
      <c r="E30" s="33"/>
      <c r="F30" s="34"/>
      <c r="G30" s="34"/>
      <c r="H30" s="49"/>
      <c r="I30" s="36"/>
      <c r="J30" s="44">
        <f>H30*I30</f>
        <v>0</v>
      </c>
      <c r="K30" s="120"/>
      <c r="L30" s="44">
        <f t="shared" si="1"/>
        <v>0</v>
      </c>
      <c r="M30" s="38"/>
      <c r="N30" s="39"/>
      <c r="O30" s="39"/>
      <c r="P30" s="39"/>
      <c r="Q30" s="39"/>
      <c r="R30" s="48"/>
    </row>
    <row r="31" spans="1:18" s="41" customFormat="1" x14ac:dyDescent="0.25">
      <c r="A31" s="275"/>
      <c r="B31" s="32"/>
      <c r="C31" s="120"/>
      <c r="D31" s="32"/>
      <c r="E31" s="33"/>
      <c r="F31" s="34"/>
      <c r="G31" s="34"/>
      <c r="H31" s="49"/>
      <c r="I31" s="36"/>
      <c r="J31" s="44">
        <f t="shared" si="0"/>
        <v>0</v>
      </c>
      <c r="K31" s="120"/>
      <c r="L31" s="44">
        <f t="shared" si="1"/>
        <v>0</v>
      </c>
      <c r="M31" s="38"/>
      <c r="N31" s="39"/>
      <c r="O31" s="39"/>
      <c r="P31" s="39"/>
      <c r="Q31" s="39"/>
      <c r="R31" s="48"/>
    </row>
    <row r="32" spans="1:18" s="41" customFormat="1" x14ac:dyDescent="0.25">
      <c r="A32" s="275"/>
      <c r="B32" s="32"/>
      <c r="C32" s="120"/>
      <c r="D32" s="32"/>
      <c r="E32" s="33"/>
      <c r="F32" s="34"/>
      <c r="G32" s="34"/>
      <c r="H32" s="49"/>
      <c r="I32" s="36"/>
      <c r="J32" s="44">
        <f t="shared" si="0"/>
        <v>0</v>
      </c>
      <c r="K32" s="120"/>
      <c r="L32" s="44">
        <f t="shared" si="1"/>
        <v>0</v>
      </c>
      <c r="M32" s="38"/>
      <c r="N32" s="39"/>
      <c r="O32" s="39"/>
      <c r="P32" s="39"/>
      <c r="Q32" s="39"/>
      <c r="R32" s="48"/>
    </row>
    <row r="33" spans="1:18" s="41" customFormat="1" x14ac:dyDescent="0.25">
      <c r="A33" s="275"/>
      <c r="B33" s="32"/>
      <c r="C33" s="120"/>
      <c r="D33" s="32"/>
      <c r="E33" s="33"/>
      <c r="F33" s="34"/>
      <c r="G33" s="34"/>
      <c r="H33" s="49"/>
      <c r="I33" s="36"/>
      <c r="J33" s="44">
        <f t="shared" si="0"/>
        <v>0</v>
      </c>
      <c r="K33" s="120"/>
      <c r="L33" s="44">
        <f t="shared" si="1"/>
        <v>0</v>
      </c>
      <c r="M33" s="38"/>
      <c r="N33" s="39"/>
      <c r="O33" s="39"/>
      <c r="P33" s="39"/>
      <c r="Q33" s="39"/>
      <c r="R33" s="48"/>
    </row>
    <row r="34" spans="1:18" s="41" customFormat="1" x14ac:dyDescent="0.25">
      <c r="A34" s="275"/>
      <c r="B34" s="32"/>
      <c r="C34" s="120"/>
      <c r="D34" s="32"/>
      <c r="E34" s="33"/>
      <c r="F34" s="34"/>
      <c r="G34" s="34"/>
      <c r="H34" s="49"/>
      <c r="I34" s="36"/>
      <c r="J34" s="44">
        <f t="shared" si="0"/>
        <v>0</v>
      </c>
      <c r="K34" s="120"/>
      <c r="L34" s="44">
        <f t="shared" si="1"/>
        <v>0</v>
      </c>
      <c r="M34" s="38"/>
      <c r="N34" s="39"/>
      <c r="O34" s="39"/>
      <c r="P34" s="39"/>
      <c r="Q34" s="39"/>
      <c r="R34" s="48"/>
    </row>
    <row r="35" spans="1:18" s="41" customFormat="1" x14ac:dyDescent="0.25">
      <c r="A35" s="275"/>
      <c r="B35" s="32"/>
      <c r="C35" s="120"/>
      <c r="D35" s="32"/>
      <c r="E35" s="33"/>
      <c r="F35" s="34"/>
      <c r="G35" s="34"/>
      <c r="H35" s="49"/>
      <c r="I35" s="36"/>
      <c r="J35" s="44">
        <f t="shared" si="0"/>
        <v>0</v>
      </c>
      <c r="K35" s="120"/>
      <c r="L35" s="44">
        <f t="shared" si="1"/>
        <v>0</v>
      </c>
      <c r="M35" s="38"/>
      <c r="N35" s="39"/>
      <c r="O35" s="39"/>
      <c r="P35" s="39"/>
      <c r="Q35" s="39"/>
      <c r="R35" s="48"/>
    </row>
    <row r="36" spans="1:18" s="41" customFormat="1" x14ac:dyDescent="0.25">
      <c r="A36" s="275"/>
      <c r="B36" s="32"/>
      <c r="C36" s="120"/>
      <c r="D36" s="32"/>
      <c r="E36" s="33"/>
      <c r="F36" s="34"/>
      <c r="G36" s="34"/>
      <c r="H36" s="49"/>
      <c r="I36" s="36"/>
      <c r="J36" s="44">
        <f t="shared" si="0"/>
        <v>0</v>
      </c>
      <c r="K36" s="120"/>
      <c r="L36" s="44">
        <f t="shared" si="1"/>
        <v>0</v>
      </c>
      <c r="M36" s="38"/>
      <c r="N36" s="39"/>
      <c r="O36" s="39"/>
      <c r="P36" s="39"/>
      <c r="Q36" s="39"/>
      <c r="R36" s="48"/>
    </row>
    <row r="37" spans="1:18" s="41" customFormat="1" x14ac:dyDescent="0.25">
      <c r="A37" s="275"/>
      <c r="B37" s="32"/>
      <c r="C37" s="120"/>
      <c r="D37" s="32"/>
      <c r="E37" s="33"/>
      <c r="F37" s="34"/>
      <c r="G37" s="34"/>
      <c r="H37" s="49"/>
      <c r="I37" s="36"/>
      <c r="J37" s="44">
        <f t="shared" si="0"/>
        <v>0</v>
      </c>
      <c r="K37" s="120"/>
      <c r="L37" s="44">
        <f t="shared" si="1"/>
        <v>0</v>
      </c>
      <c r="M37" s="38"/>
      <c r="N37" s="39"/>
      <c r="O37" s="39"/>
      <c r="P37" s="39"/>
      <c r="Q37" s="39"/>
      <c r="R37" s="48"/>
    </row>
    <row r="38" spans="1:18" s="41" customFormat="1" x14ac:dyDescent="0.25">
      <c r="A38" s="275"/>
      <c r="B38" s="32"/>
      <c r="C38" s="120"/>
      <c r="D38" s="32"/>
      <c r="E38" s="33"/>
      <c r="F38" s="34"/>
      <c r="G38" s="34"/>
      <c r="H38" s="49"/>
      <c r="I38" s="36"/>
      <c r="J38" s="44">
        <f t="shared" si="0"/>
        <v>0</v>
      </c>
      <c r="K38" s="120"/>
      <c r="L38" s="44">
        <f t="shared" si="1"/>
        <v>0</v>
      </c>
      <c r="M38" s="38"/>
      <c r="N38" s="39"/>
      <c r="O38" s="39"/>
      <c r="P38" s="39"/>
      <c r="Q38" s="39"/>
      <c r="R38" s="48"/>
    </row>
    <row r="39" spans="1:18" s="41" customFormat="1" x14ac:dyDescent="0.25">
      <c r="A39" s="275"/>
      <c r="B39" s="32"/>
      <c r="C39" s="120"/>
      <c r="D39" s="32"/>
      <c r="E39" s="33"/>
      <c r="F39" s="34"/>
      <c r="G39" s="34"/>
      <c r="H39" s="49"/>
      <c r="I39" s="36"/>
      <c r="J39" s="44">
        <f t="shared" si="0"/>
        <v>0</v>
      </c>
      <c r="K39" s="120"/>
      <c r="L39" s="44">
        <f t="shared" si="1"/>
        <v>0</v>
      </c>
      <c r="M39" s="38"/>
      <c r="N39" s="39"/>
      <c r="O39" s="39"/>
      <c r="P39" s="39"/>
      <c r="Q39" s="39"/>
      <c r="R39" s="48"/>
    </row>
    <row r="40" spans="1:18" s="41" customFormat="1" x14ac:dyDescent="0.25">
      <c r="A40" s="275"/>
      <c r="B40" s="32"/>
      <c r="C40" s="120"/>
      <c r="D40" s="32"/>
      <c r="E40" s="33"/>
      <c r="F40" s="34"/>
      <c r="G40" s="34"/>
      <c r="H40" s="49"/>
      <c r="I40" s="36"/>
      <c r="J40" s="44">
        <f t="shared" si="0"/>
        <v>0</v>
      </c>
      <c r="K40" s="120"/>
      <c r="L40" s="44">
        <f t="shared" si="1"/>
        <v>0</v>
      </c>
      <c r="M40" s="38"/>
      <c r="N40" s="39"/>
      <c r="O40" s="39"/>
      <c r="P40" s="39"/>
      <c r="Q40" s="39"/>
      <c r="R40" s="48"/>
    </row>
    <row r="41" spans="1:18" s="41" customFormat="1" x14ac:dyDescent="0.25">
      <c r="A41" s="275"/>
      <c r="B41" s="32"/>
      <c r="C41" s="120"/>
      <c r="D41" s="32"/>
      <c r="E41" s="33"/>
      <c r="F41" s="34"/>
      <c r="G41" s="34"/>
      <c r="H41" s="49"/>
      <c r="I41" s="36"/>
      <c r="J41" s="44">
        <f t="shared" si="0"/>
        <v>0</v>
      </c>
      <c r="K41" s="120"/>
      <c r="L41" s="44">
        <f t="shared" si="1"/>
        <v>0</v>
      </c>
      <c r="M41" s="38"/>
      <c r="N41" s="39"/>
      <c r="O41" s="39"/>
      <c r="P41" s="39"/>
      <c r="Q41" s="39"/>
      <c r="R41" s="48"/>
    </row>
    <row r="42" spans="1:18" s="41" customFormat="1" x14ac:dyDescent="0.25">
      <c r="A42" s="275"/>
      <c r="B42" s="32"/>
      <c r="C42" s="120"/>
      <c r="D42" s="32"/>
      <c r="E42" s="33"/>
      <c r="F42" s="34"/>
      <c r="G42" s="34"/>
      <c r="H42" s="49"/>
      <c r="I42" s="36"/>
      <c r="J42" s="44">
        <f t="shared" si="0"/>
        <v>0</v>
      </c>
      <c r="K42" s="120"/>
      <c r="L42" s="44">
        <f t="shared" si="1"/>
        <v>0</v>
      </c>
      <c r="M42" s="38"/>
      <c r="N42" s="39"/>
      <c r="O42" s="39"/>
      <c r="P42" s="39"/>
      <c r="Q42" s="39"/>
      <c r="R42" s="48"/>
    </row>
    <row r="43" spans="1:18" s="41" customFormat="1" x14ac:dyDescent="0.25">
      <c r="A43" s="275"/>
      <c r="B43" s="32"/>
      <c r="C43" s="120"/>
      <c r="D43" s="32"/>
      <c r="E43" s="33"/>
      <c r="F43" s="34"/>
      <c r="G43" s="34"/>
      <c r="H43" s="49"/>
      <c r="I43" s="36"/>
      <c r="J43" s="44">
        <f>H43*I43</f>
        <v>0</v>
      </c>
      <c r="K43" s="120"/>
      <c r="L43" s="44">
        <f t="shared" si="1"/>
        <v>0</v>
      </c>
      <c r="M43" s="38"/>
      <c r="N43" s="39"/>
      <c r="O43" s="39"/>
      <c r="P43" s="39"/>
      <c r="Q43" s="39"/>
      <c r="R43" s="48"/>
    </row>
    <row r="44" spans="1:18" s="41" customFormat="1" x14ac:dyDescent="0.25">
      <c r="A44" s="275"/>
      <c r="B44" s="32"/>
      <c r="C44" s="120"/>
      <c r="D44" s="32"/>
      <c r="E44" s="33"/>
      <c r="F44" s="34"/>
      <c r="G44" s="34"/>
      <c r="H44" s="49"/>
      <c r="I44" s="36"/>
      <c r="J44" s="44">
        <f t="shared" si="0"/>
        <v>0</v>
      </c>
      <c r="K44" s="120"/>
      <c r="L44" s="44">
        <f t="shared" si="1"/>
        <v>0</v>
      </c>
      <c r="M44" s="38"/>
      <c r="N44" s="39"/>
      <c r="O44" s="39"/>
      <c r="P44" s="39"/>
      <c r="Q44" s="39"/>
      <c r="R44" s="48"/>
    </row>
    <row r="45" spans="1:18" s="41" customFormat="1" x14ac:dyDescent="0.25">
      <c r="A45" s="275"/>
      <c r="B45" s="32"/>
      <c r="C45" s="120"/>
      <c r="D45" s="32"/>
      <c r="E45" s="33"/>
      <c r="F45" s="34"/>
      <c r="G45" s="34"/>
      <c r="H45" s="49"/>
      <c r="I45" s="36"/>
      <c r="J45" s="44">
        <f t="shared" si="0"/>
        <v>0</v>
      </c>
      <c r="K45" s="120"/>
      <c r="L45" s="44">
        <f t="shared" si="1"/>
        <v>0</v>
      </c>
      <c r="M45" s="38"/>
      <c r="N45" s="39"/>
      <c r="O45" s="39"/>
      <c r="P45" s="39"/>
      <c r="Q45" s="39"/>
      <c r="R45" s="48"/>
    </row>
    <row r="46" spans="1:18" s="41" customFormat="1" x14ac:dyDescent="0.25">
      <c r="A46" s="275"/>
      <c r="B46" s="32"/>
      <c r="C46" s="120"/>
      <c r="D46" s="32"/>
      <c r="E46" s="33"/>
      <c r="F46" s="34"/>
      <c r="G46" s="34"/>
      <c r="H46" s="49"/>
      <c r="I46" s="36"/>
      <c r="J46" s="44">
        <f t="shared" si="0"/>
        <v>0</v>
      </c>
      <c r="K46" s="120"/>
      <c r="L46" s="44">
        <f t="shared" si="1"/>
        <v>0</v>
      </c>
      <c r="M46" s="38"/>
      <c r="N46" s="39"/>
      <c r="O46" s="39"/>
      <c r="P46" s="39"/>
      <c r="Q46" s="39"/>
      <c r="R46" s="48"/>
    </row>
    <row r="47" spans="1:18" s="41" customFormat="1" x14ac:dyDescent="0.25">
      <c r="A47" s="275"/>
      <c r="B47" s="32"/>
      <c r="C47" s="120"/>
      <c r="D47" s="32"/>
      <c r="E47" s="33"/>
      <c r="F47" s="34"/>
      <c r="G47" s="34"/>
      <c r="H47" s="49"/>
      <c r="I47" s="36"/>
      <c r="J47" s="44">
        <f t="shared" si="0"/>
        <v>0</v>
      </c>
      <c r="K47" s="120"/>
      <c r="L47" s="44">
        <f t="shared" si="1"/>
        <v>0</v>
      </c>
      <c r="M47" s="38"/>
      <c r="N47" s="39"/>
      <c r="O47" s="39"/>
      <c r="P47" s="39"/>
      <c r="Q47" s="39"/>
      <c r="R47" s="48"/>
    </row>
    <row r="48" spans="1:18" s="41" customFormat="1" x14ac:dyDescent="0.25">
      <c r="A48" s="275"/>
      <c r="B48" s="32"/>
      <c r="C48" s="120"/>
      <c r="D48" s="32"/>
      <c r="E48" s="33"/>
      <c r="F48" s="34"/>
      <c r="G48" s="34"/>
      <c r="H48" s="49"/>
      <c r="I48" s="36"/>
      <c r="J48" s="44">
        <f t="shared" si="0"/>
        <v>0</v>
      </c>
      <c r="K48" s="120"/>
      <c r="L48" s="44">
        <f t="shared" si="1"/>
        <v>0</v>
      </c>
      <c r="M48" s="38"/>
      <c r="N48" s="39"/>
      <c r="O48" s="39"/>
      <c r="P48" s="39"/>
      <c r="Q48" s="39"/>
      <c r="R48" s="48"/>
    </row>
    <row r="49" spans="1:18" s="41" customFormat="1" x14ac:dyDescent="0.25">
      <c r="A49" s="275"/>
      <c r="B49" s="32"/>
      <c r="C49" s="120"/>
      <c r="D49" s="32"/>
      <c r="E49" s="33"/>
      <c r="F49" s="34"/>
      <c r="G49" s="34"/>
      <c r="H49" s="49"/>
      <c r="I49" s="36"/>
      <c r="J49" s="44">
        <f t="shared" si="0"/>
        <v>0</v>
      </c>
      <c r="K49" s="120"/>
      <c r="L49" s="44">
        <f t="shared" si="1"/>
        <v>0</v>
      </c>
      <c r="M49" s="38"/>
      <c r="N49" s="39"/>
      <c r="O49" s="39"/>
      <c r="P49" s="39"/>
      <c r="Q49" s="39"/>
      <c r="R49" s="48"/>
    </row>
    <row r="50" spans="1:18" s="41" customFormat="1" x14ac:dyDescent="0.25">
      <c r="A50" s="275"/>
      <c r="B50" s="32"/>
      <c r="C50" s="120"/>
      <c r="D50" s="32"/>
      <c r="E50" s="33"/>
      <c r="F50" s="34"/>
      <c r="G50" s="34"/>
      <c r="H50" s="49"/>
      <c r="I50" s="36"/>
      <c r="J50" s="44">
        <f t="shared" si="0"/>
        <v>0</v>
      </c>
      <c r="K50" s="120"/>
      <c r="L50" s="44">
        <f t="shared" si="1"/>
        <v>0</v>
      </c>
      <c r="M50" s="38"/>
      <c r="N50" s="39"/>
      <c r="O50" s="39"/>
      <c r="P50" s="39"/>
      <c r="Q50" s="39"/>
      <c r="R50" s="48"/>
    </row>
    <row r="51" spans="1:18" s="41" customFormat="1" x14ac:dyDescent="0.25">
      <c r="A51" s="275"/>
      <c r="B51" s="32"/>
      <c r="C51" s="120"/>
      <c r="D51" s="32"/>
      <c r="E51" s="33"/>
      <c r="F51" s="34"/>
      <c r="G51" s="34"/>
      <c r="H51" s="49"/>
      <c r="I51" s="36"/>
      <c r="J51" s="44">
        <f t="shared" si="0"/>
        <v>0</v>
      </c>
      <c r="K51" s="120"/>
      <c r="L51" s="44">
        <f t="shared" si="1"/>
        <v>0</v>
      </c>
      <c r="M51" s="38"/>
      <c r="N51" s="39"/>
      <c r="O51" s="39"/>
      <c r="P51" s="39"/>
      <c r="Q51" s="39"/>
      <c r="R51" s="48"/>
    </row>
    <row r="52" spans="1:18" s="41" customFormat="1" x14ac:dyDescent="0.25">
      <c r="A52" s="275"/>
      <c r="B52" s="32"/>
      <c r="C52" s="120"/>
      <c r="D52" s="32"/>
      <c r="E52" s="33"/>
      <c r="F52" s="34"/>
      <c r="G52" s="34"/>
      <c r="H52" s="49"/>
      <c r="I52" s="36"/>
      <c r="J52" s="44">
        <f t="shared" si="0"/>
        <v>0</v>
      </c>
      <c r="K52" s="120"/>
      <c r="L52" s="44">
        <f t="shared" si="1"/>
        <v>0</v>
      </c>
      <c r="M52" s="38"/>
      <c r="N52" s="39"/>
      <c r="O52" s="39"/>
      <c r="P52" s="39"/>
      <c r="Q52" s="39"/>
      <c r="R52" s="48"/>
    </row>
    <row r="53" spans="1:18" s="41" customFormat="1" x14ac:dyDescent="0.25">
      <c r="A53" s="275"/>
      <c r="B53" s="32"/>
      <c r="C53" s="120"/>
      <c r="D53" s="32"/>
      <c r="E53" s="33"/>
      <c r="F53" s="34"/>
      <c r="G53" s="34"/>
      <c r="H53" s="49"/>
      <c r="I53" s="36"/>
      <c r="J53" s="44">
        <f t="shared" si="0"/>
        <v>0</v>
      </c>
      <c r="K53" s="120"/>
      <c r="L53" s="44">
        <f t="shared" si="1"/>
        <v>0</v>
      </c>
      <c r="M53" s="38"/>
      <c r="N53" s="39"/>
      <c r="O53" s="39"/>
      <c r="P53" s="39"/>
      <c r="Q53" s="39"/>
      <c r="R53" s="48"/>
    </row>
    <row r="54" spans="1:18" s="41" customFormat="1" x14ac:dyDescent="0.25">
      <c r="A54" s="275"/>
      <c r="B54" s="33"/>
      <c r="C54" s="120"/>
      <c r="D54" s="33"/>
      <c r="E54" s="33"/>
      <c r="F54" s="34"/>
      <c r="G54" s="34"/>
      <c r="H54" s="49"/>
      <c r="I54" s="36"/>
      <c r="J54" s="44">
        <f t="shared" si="0"/>
        <v>0</v>
      </c>
      <c r="K54" s="120"/>
      <c r="L54" s="44">
        <f t="shared" si="1"/>
        <v>0</v>
      </c>
      <c r="M54" s="38"/>
      <c r="N54" s="39"/>
      <c r="O54" s="39"/>
      <c r="P54" s="39"/>
      <c r="Q54" s="39"/>
      <c r="R54" s="48"/>
    </row>
    <row r="55" spans="1:18" s="41" customFormat="1" x14ac:dyDescent="0.25">
      <c r="A55" s="275"/>
      <c r="B55" s="33"/>
      <c r="C55" s="120"/>
      <c r="D55" s="33"/>
      <c r="E55" s="33"/>
      <c r="F55" s="34"/>
      <c r="G55" s="34"/>
      <c r="H55" s="49"/>
      <c r="I55" s="36"/>
      <c r="J55" s="44">
        <f t="shared" si="0"/>
        <v>0</v>
      </c>
      <c r="K55" s="120"/>
      <c r="L55" s="44">
        <f t="shared" si="1"/>
        <v>0</v>
      </c>
      <c r="M55" s="38"/>
      <c r="N55" s="39"/>
      <c r="O55" s="39"/>
      <c r="P55" s="39"/>
      <c r="Q55" s="39"/>
      <c r="R55" s="48"/>
    </row>
    <row r="56" spans="1:18" s="41" customFormat="1" ht="12.75" thickBot="1" x14ac:dyDescent="0.3">
      <c r="A56" s="275"/>
      <c r="B56" s="33"/>
      <c r="C56" s="61"/>
      <c r="D56" s="33"/>
      <c r="E56" s="33"/>
      <c r="F56" s="34"/>
      <c r="G56" s="34"/>
      <c r="H56" s="49"/>
      <c r="I56" s="36"/>
      <c r="J56" s="44">
        <f t="shared" si="0"/>
        <v>0</v>
      </c>
      <c r="K56" s="120"/>
      <c r="L56" s="44">
        <f>SUM(M56:Q56)</f>
        <v>0</v>
      </c>
      <c r="M56" s="42"/>
      <c r="N56" s="43"/>
      <c r="O56" s="43"/>
      <c r="P56" s="43"/>
      <c r="Q56" s="43"/>
      <c r="R56" s="48"/>
    </row>
    <row r="57" spans="1:18" s="19" customFormat="1" ht="15.75" customHeight="1" thickTop="1" thickBot="1" x14ac:dyDescent="0.3">
      <c r="A57" s="275"/>
      <c r="B57" s="280" t="s">
        <v>221</v>
      </c>
      <c r="C57" s="280"/>
      <c r="D57" s="280"/>
      <c r="E57" s="280"/>
      <c r="F57" s="280"/>
      <c r="G57" s="280"/>
      <c r="H57" s="280"/>
      <c r="I57" s="281"/>
      <c r="J57" s="25">
        <f>SUM(J17:J56)</f>
        <v>314061</v>
      </c>
      <c r="K57" s="160"/>
      <c r="L57" s="25">
        <f>SUM(L17:L56)</f>
        <v>314061</v>
      </c>
      <c r="M57" s="189">
        <f>IF(OR($D$9="yes"),"n/a",SUM(M17:M56))</f>
        <v>0</v>
      </c>
      <c r="N57" s="28">
        <f>SUM(N17:N56)</f>
        <v>0</v>
      </c>
      <c r="O57" s="29">
        <f>SUM(O17:O56)</f>
        <v>0</v>
      </c>
      <c r="P57" s="29">
        <f>SUM(P17:P56)</f>
        <v>94245</v>
      </c>
      <c r="Q57" s="194">
        <f>SUM(Q17:Q56)</f>
        <v>219816</v>
      </c>
      <c r="R57" s="31">
        <f>SUM(M57:Q57)</f>
        <v>314061</v>
      </c>
    </row>
    <row r="58" spans="1:18" s="19" customFormat="1" ht="15.75" customHeight="1" thickTop="1" x14ac:dyDescent="0.25"/>
    <row r="59" spans="1:18" ht="15" customHeight="1" x14ac:dyDescent="0.25">
      <c r="B59" s="63"/>
      <c r="C59" s="63"/>
      <c r="D59" s="62"/>
      <c r="E59" s="62"/>
      <c r="F59" s="163" t="s">
        <v>73</v>
      </c>
    </row>
    <row r="60" spans="1:18" ht="15" customHeight="1" x14ac:dyDescent="0.25">
      <c r="B60" s="63" t="s">
        <v>64</v>
      </c>
      <c r="C60" s="64" t="str">
        <f>IF(ISBLANK('Example 2'!$D$5),"",'Example 2'!$D$5)</f>
        <v>Playtime Calculus</v>
      </c>
      <c r="D60" s="64"/>
      <c r="E60" s="62"/>
      <c r="F60" s="164" t="s">
        <v>74</v>
      </c>
      <c r="I60" s="149"/>
    </row>
    <row r="61" spans="1:18" ht="15" customHeight="1" x14ac:dyDescent="0.2">
      <c r="B61" s="265" t="s">
        <v>84</v>
      </c>
      <c r="D61" s="62"/>
      <c r="E61" s="62"/>
      <c r="H61" s="274" t="s">
        <v>17</v>
      </c>
      <c r="I61" s="274"/>
      <c r="J61" s="274"/>
      <c r="K61" s="274"/>
      <c r="L61" s="274"/>
      <c r="M61" s="274"/>
      <c r="N61" s="274"/>
      <c r="O61" s="274"/>
      <c r="P61" s="274"/>
      <c r="Q61" s="274"/>
      <c r="R61" s="274"/>
    </row>
    <row r="62" spans="1:18" ht="7.5" customHeight="1" x14ac:dyDescent="0.2">
      <c r="B62" s="265"/>
      <c r="C62" s="63"/>
      <c r="D62" s="62"/>
      <c r="E62" s="62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</row>
    <row r="63" spans="1:18" ht="16.5" customHeight="1" x14ac:dyDescent="0.2">
      <c r="B63" s="267" t="s">
        <v>57</v>
      </c>
      <c r="C63" s="267"/>
      <c r="D63" s="267"/>
      <c r="E63" s="267"/>
      <c r="F63" s="267"/>
      <c r="G63" s="267"/>
      <c r="H63" s="268" t="s">
        <v>20</v>
      </c>
      <c r="I63" s="268"/>
      <c r="J63" s="268"/>
      <c r="K63" s="268"/>
      <c r="L63" s="268"/>
      <c r="M63" s="264" t="s">
        <v>1</v>
      </c>
      <c r="N63" s="264"/>
      <c r="O63" s="264"/>
      <c r="P63" s="264"/>
      <c r="Q63" s="264"/>
      <c r="R63" s="264"/>
    </row>
    <row r="64" spans="1:18" ht="66" customHeight="1" x14ac:dyDescent="0.2">
      <c r="B64" s="124" t="s">
        <v>56</v>
      </c>
      <c r="C64" s="132" t="s">
        <v>41</v>
      </c>
      <c r="D64" s="124" t="s">
        <v>13</v>
      </c>
      <c r="E64" s="124" t="s">
        <v>18</v>
      </c>
      <c r="F64" s="124" t="s">
        <v>30</v>
      </c>
      <c r="G64" s="124" t="s">
        <v>31</v>
      </c>
      <c r="H64" s="125" t="s">
        <v>5</v>
      </c>
      <c r="I64" s="125" t="s">
        <v>6</v>
      </c>
      <c r="J64" s="126" t="s">
        <v>36</v>
      </c>
      <c r="K64" s="126" t="s">
        <v>92</v>
      </c>
      <c r="L64" s="126" t="s">
        <v>37</v>
      </c>
      <c r="M64" s="131" t="s">
        <v>7</v>
      </c>
      <c r="N64" s="131" t="s">
        <v>8</v>
      </c>
      <c r="O64" s="131" t="s">
        <v>9</v>
      </c>
      <c r="P64" s="131" t="s">
        <v>99</v>
      </c>
      <c r="Q64" s="131" t="s">
        <v>100</v>
      </c>
      <c r="R64" s="131" t="s">
        <v>26</v>
      </c>
    </row>
    <row r="65" spans="1:18" s="19" customFormat="1" ht="15" customHeight="1" x14ac:dyDescent="0.25">
      <c r="A65" s="222" t="s">
        <v>105</v>
      </c>
      <c r="B65" s="134" t="s">
        <v>219</v>
      </c>
      <c r="C65" s="110"/>
      <c r="D65" s="110"/>
      <c r="E65" s="110"/>
      <c r="F65" s="111"/>
      <c r="G65" s="111"/>
      <c r="H65" s="110"/>
      <c r="I65" s="112"/>
      <c r="J65" s="112"/>
      <c r="K65" s="113"/>
      <c r="L65" s="112"/>
      <c r="M65" s="114"/>
      <c r="N65" s="114"/>
      <c r="O65" s="114"/>
      <c r="P65" s="115"/>
      <c r="Q65" s="115"/>
      <c r="R65" s="116"/>
    </row>
    <row r="66" spans="1:18" s="41" customFormat="1" x14ac:dyDescent="0.25">
      <c r="A66" s="276"/>
      <c r="B66" s="33" t="s">
        <v>252</v>
      </c>
      <c r="C66" s="33" t="s">
        <v>251</v>
      </c>
      <c r="D66" s="33" t="s">
        <v>250</v>
      </c>
      <c r="E66" s="33" t="s">
        <v>262</v>
      </c>
      <c r="F66" s="34">
        <v>42431</v>
      </c>
      <c r="G66" s="34">
        <v>42459</v>
      </c>
      <c r="H66" s="35">
        <v>24100</v>
      </c>
      <c r="I66" s="36">
        <v>1</v>
      </c>
      <c r="J66" s="44">
        <f>H66*I66</f>
        <v>24100</v>
      </c>
      <c r="K66" s="37">
        <v>1</v>
      </c>
      <c r="L66" s="44">
        <f>J66*K66</f>
        <v>24100</v>
      </c>
      <c r="M66" s="38"/>
      <c r="N66" s="39"/>
      <c r="O66" s="39"/>
      <c r="P66" s="39"/>
      <c r="Q66" s="39">
        <v>24100</v>
      </c>
      <c r="R66" s="40"/>
    </row>
    <row r="67" spans="1:18" s="41" customFormat="1" x14ac:dyDescent="0.25">
      <c r="A67" s="276"/>
      <c r="B67" s="33" t="s">
        <v>260</v>
      </c>
      <c r="C67" s="33" t="s">
        <v>253</v>
      </c>
      <c r="D67" s="33" t="s">
        <v>250</v>
      </c>
      <c r="E67" s="33" t="s">
        <v>262</v>
      </c>
      <c r="F67" s="34">
        <v>42431</v>
      </c>
      <c r="G67" s="34">
        <v>42459</v>
      </c>
      <c r="H67" s="35">
        <v>24100</v>
      </c>
      <c r="I67" s="36">
        <v>1</v>
      </c>
      <c r="J67" s="44">
        <f>H67*I67</f>
        <v>24100</v>
      </c>
      <c r="K67" s="37">
        <v>1</v>
      </c>
      <c r="L67" s="44">
        <f>J67*K67</f>
        <v>24100</v>
      </c>
      <c r="M67" s="38"/>
      <c r="N67" s="39"/>
      <c r="O67" s="39"/>
      <c r="P67" s="39"/>
      <c r="Q67" s="39">
        <v>24100</v>
      </c>
      <c r="R67" s="40"/>
    </row>
    <row r="68" spans="1:18" s="41" customFormat="1" x14ac:dyDescent="0.25">
      <c r="A68" s="276"/>
      <c r="B68" s="33" t="s">
        <v>258</v>
      </c>
      <c r="C68" s="33" t="s">
        <v>257</v>
      </c>
      <c r="D68" s="33" t="s">
        <v>261</v>
      </c>
      <c r="E68" s="33" t="s">
        <v>263</v>
      </c>
      <c r="F68" s="34">
        <v>42491</v>
      </c>
      <c r="G68" s="34">
        <v>42491</v>
      </c>
      <c r="H68" s="35">
        <v>190</v>
      </c>
      <c r="I68" s="36">
        <v>1</v>
      </c>
      <c r="J68" s="44">
        <f t="shared" ref="J68:J75" si="2">H68*I68</f>
        <v>190</v>
      </c>
      <c r="K68" s="37">
        <v>1</v>
      </c>
      <c r="L68" s="44">
        <f t="shared" ref="L68:L75" si="3">J68*K68</f>
        <v>190</v>
      </c>
      <c r="M68" s="38"/>
      <c r="N68" s="39"/>
      <c r="O68" s="39"/>
      <c r="P68" s="39"/>
      <c r="Q68" s="39">
        <v>190</v>
      </c>
      <c r="R68" s="40"/>
    </row>
    <row r="69" spans="1:18" s="41" customFormat="1" x14ac:dyDescent="0.25">
      <c r="A69" s="276"/>
      <c r="B69" s="33"/>
      <c r="C69" s="33"/>
      <c r="D69" s="33"/>
      <c r="E69" s="33"/>
      <c r="F69" s="34"/>
      <c r="G69" s="34"/>
      <c r="H69" s="35"/>
      <c r="I69" s="36"/>
      <c r="J69" s="44">
        <f t="shared" si="2"/>
        <v>0</v>
      </c>
      <c r="K69" s="37">
        <v>1</v>
      </c>
      <c r="L69" s="44">
        <f t="shared" si="3"/>
        <v>0</v>
      </c>
      <c r="M69" s="38"/>
      <c r="N69" s="39"/>
      <c r="O69" s="39"/>
      <c r="P69" s="39"/>
      <c r="Q69" s="39"/>
      <c r="R69" s="40"/>
    </row>
    <row r="70" spans="1:18" s="41" customFormat="1" x14ac:dyDescent="0.25">
      <c r="A70" s="276"/>
      <c r="B70" s="33"/>
      <c r="C70" s="33"/>
      <c r="D70" s="33"/>
      <c r="E70" s="33"/>
      <c r="F70" s="34"/>
      <c r="G70" s="34"/>
      <c r="H70" s="35"/>
      <c r="I70" s="36"/>
      <c r="J70" s="44">
        <f t="shared" si="2"/>
        <v>0</v>
      </c>
      <c r="K70" s="37">
        <v>1</v>
      </c>
      <c r="L70" s="44">
        <f t="shared" si="3"/>
        <v>0</v>
      </c>
      <c r="M70" s="38"/>
      <c r="N70" s="39"/>
      <c r="O70" s="39"/>
      <c r="P70" s="39"/>
      <c r="Q70" s="39"/>
      <c r="R70" s="40"/>
    </row>
    <row r="71" spans="1:18" s="41" customFormat="1" x14ac:dyDescent="0.25">
      <c r="A71" s="276"/>
      <c r="B71" s="33"/>
      <c r="C71" s="33"/>
      <c r="D71" s="33"/>
      <c r="E71" s="33"/>
      <c r="F71" s="34"/>
      <c r="G71" s="34"/>
      <c r="H71" s="35"/>
      <c r="I71" s="36"/>
      <c r="J71" s="44">
        <f t="shared" si="2"/>
        <v>0</v>
      </c>
      <c r="K71" s="37">
        <v>1</v>
      </c>
      <c r="L71" s="44">
        <f t="shared" si="3"/>
        <v>0</v>
      </c>
      <c r="M71" s="38"/>
      <c r="N71" s="39"/>
      <c r="O71" s="39"/>
      <c r="P71" s="39"/>
      <c r="Q71" s="39"/>
      <c r="R71" s="40"/>
    </row>
    <row r="72" spans="1:18" s="41" customFormat="1" x14ac:dyDescent="0.25">
      <c r="A72" s="276"/>
      <c r="B72" s="33"/>
      <c r="C72" s="33"/>
      <c r="D72" s="33"/>
      <c r="E72" s="33"/>
      <c r="F72" s="34"/>
      <c r="G72" s="34"/>
      <c r="H72" s="35"/>
      <c r="I72" s="36"/>
      <c r="J72" s="44">
        <f t="shared" si="2"/>
        <v>0</v>
      </c>
      <c r="K72" s="37">
        <v>1</v>
      </c>
      <c r="L72" s="44">
        <f t="shared" si="3"/>
        <v>0</v>
      </c>
      <c r="M72" s="38"/>
      <c r="N72" s="39"/>
      <c r="O72" s="39"/>
      <c r="P72" s="39"/>
      <c r="Q72" s="39"/>
      <c r="R72" s="40"/>
    </row>
    <row r="73" spans="1:18" s="41" customFormat="1" x14ac:dyDescent="0.25">
      <c r="A73" s="276"/>
      <c r="B73" s="33"/>
      <c r="C73" s="33"/>
      <c r="D73" s="33"/>
      <c r="E73" s="33"/>
      <c r="F73" s="34"/>
      <c r="G73" s="34"/>
      <c r="H73" s="35"/>
      <c r="I73" s="36"/>
      <c r="J73" s="44">
        <f t="shared" si="2"/>
        <v>0</v>
      </c>
      <c r="K73" s="37">
        <v>1</v>
      </c>
      <c r="L73" s="44">
        <f t="shared" si="3"/>
        <v>0</v>
      </c>
      <c r="M73" s="38"/>
      <c r="N73" s="39"/>
      <c r="O73" s="39"/>
      <c r="P73" s="39"/>
      <c r="Q73" s="39"/>
      <c r="R73" s="40"/>
    </row>
    <row r="74" spans="1:18" s="41" customFormat="1" x14ac:dyDescent="0.25">
      <c r="A74" s="276"/>
      <c r="B74" s="33"/>
      <c r="C74" s="33"/>
      <c r="D74" s="33"/>
      <c r="E74" s="33"/>
      <c r="F74" s="34"/>
      <c r="G74" s="34"/>
      <c r="H74" s="35"/>
      <c r="I74" s="36"/>
      <c r="J74" s="44">
        <f t="shared" si="2"/>
        <v>0</v>
      </c>
      <c r="K74" s="37">
        <v>1</v>
      </c>
      <c r="L74" s="44">
        <f t="shared" si="3"/>
        <v>0</v>
      </c>
      <c r="M74" s="38"/>
      <c r="N74" s="39"/>
      <c r="O74" s="39"/>
      <c r="P74" s="39"/>
      <c r="Q74" s="39"/>
      <c r="R74" s="40"/>
    </row>
    <row r="75" spans="1:18" s="41" customFormat="1" ht="12.75" thickBot="1" x14ac:dyDescent="0.3">
      <c r="A75" s="276"/>
      <c r="B75" s="32"/>
      <c r="C75" s="32"/>
      <c r="D75" s="32"/>
      <c r="E75" s="33"/>
      <c r="F75" s="34"/>
      <c r="G75" s="34"/>
      <c r="H75" s="35"/>
      <c r="I75" s="36"/>
      <c r="J75" s="156">
        <f t="shared" si="2"/>
        <v>0</v>
      </c>
      <c r="K75" s="157">
        <v>1</v>
      </c>
      <c r="L75" s="156">
        <f t="shared" si="3"/>
        <v>0</v>
      </c>
      <c r="M75" s="42"/>
      <c r="N75" s="43"/>
      <c r="O75" s="43"/>
      <c r="P75" s="43"/>
      <c r="Q75" s="43"/>
      <c r="R75" s="40"/>
    </row>
    <row r="76" spans="1:18" s="19" customFormat="1" ht="15" customHeight="1" thickTop="1" thickBot="1" x14ac:dyDescent="0.3">
      <c r="A76" s="276"/>
      <c r="B76" s="200"/>
      <c r="C76" s="201"/>
      <c r="D76" s="201"/>
      <c r="E76" s="201"/>
      <c r="F76" s="202"/>
      <c r="G76" s="202"/>
      <c r="H76" s="201"/>
      <c r="I76" s="21" t="s">
        <v>222</v>
      </c>
      <c r="J76" s="25">
        <f>SUM(J66:J75)</f>
        <v>48390</v>
      </c>
      <c r="K76" s="160"/>
      <c r="L76" s="159">
        <f>SUM(L66:L75)</f>
        <v>48390</v>
      </c>
      <c r="M76" s="154">
        <f>IF(OR($D$9="yes"),"n/a",SUM(M66:M75))</f>
        <v>0</v>
      </c>
      <c r="N76" s="155">
        <f>IF(OR($D$9="yes"),"n/a",SUM(N66:N75))</f>
        <v>0</v>
      </c>
      <c r="O76" s="155">
        <f>IF(OR($D$9="yes"),"n/a",SUM(O66:O75))</f>
        <v>0</v>
      </c>
      <c r="P76" s="193">
        <f>SUM(P66:P75)</f>
        <v>0</v>
      </c>
      <c r="Q76" s="192">
        <f>SUM(Q66:Q75)</f>
        <v>48390</v>
      </c>
      <c r="R76" s="142">
        <f>SUM(M76:Q76)</f>
        <v>48390</v>
      </c>
    </row>
    <row r="77" spans="1:18" s="19" customFormat="1" ht="15.75" customHeight="1" thickTop="1" thickBot="1" x14ac:dyDescent="0.3">
      <c r="A77" s="117"/>
      <c r="B77" s="171"/>
      <c r="C77" s="117"/>
      <c r="D77" s="179"/>
      <c r="E77" s="179"/>
      <c r="F77" s="179"/>
      <c r="G77" s="179"/>
      <c r="H77" s="118"/>
      <c r="I77" s="118"/>
      <c r="J77" s="118"/>
      <c r="K77" s="16"/>
      <c r="L77" s="118"/>
      <c r="M77" s="188">
        <v>0.5</v>
      </c>
      <c r="N77" s="190">
        <v>0.5</v>
      </c>
      <c r="O77" s="137">
        <v>0.5</v>
      </c>
      <c r="P77" s="191">
        <v>1</v>
      </c>
      <c r="Q77" s="138">
        <v>1</v>
      </c>
      <c r="R77" s="119"/>
    </row>
    <row r="78" spans="1:18" s="19" customFormat="1" ht="15.75" customHeight="1" thickTop="1" thickBot="1" x14ac:dyDescent="0.3">
      <c r="A78" s="117"/>
      <c r="B78" s="18"/>
      <c r="C78" s="117"/>
      <c r="H78" s="118"/>
      <c r="J78" s="118"/>
      <c r="K78" s="16"/>
      <c r="L78" s="172" t="s">
        <v>89</v>
      </c>
      <c r="M78" s="189">
        <f>IF(OR($D$9="yes"),"n/a",$M$76/2)</f>
        <v>0</v>
      </c>
      <c r="N78" s="28">
        <f>IF(OR($D$9="yes"),"n/a",$N$76/2)</f>
        <v>0</v>
      </c>
      <c r="O78" s="29">
        <f>IF(OR($D$9="yes"),"n/a",$O$76/2)</f>
        <v>0</v>
      </c>
      <c r="P78" s="26">
        <f>P76</f>
        <v>0</v>
      </c>
      <c r="Q78" s="26">
        <f>Q76</f>
        <v>48390</v>
      </c>
      <c r="R78" s="27">
        <f>SUM(M78:Q78)</f>
        <v>48390</v>
      </c>
    </row>
    <row r="79" spans="1:18" s="19" customFormat="1" ht="15.75" customHeight="1" thickTop="1" x14ac:dyDescent="0.25">
      <c r="A79" s="117"/>
      <c r="B79" s="18"/>
      <c r="C79" s="117"/>
      <c r="H79" s="118"/>
      <c r="J79" s="118"/>
      <c r="K79" s="16"/>
      <c r="L79" s="172"/>
      <c r="M79" s="172"/>
      <c r="N79" s="172"/>
      <c r="O79" s="172"/>
      <c r="P79" s="172"/>
      <c r="Q79" s="172"/>
      <c r="R79" s="172"/>
    </row>
    <row r="80" spans="1:18" s="19" customFormat="1" ht="15" customHeight="1" x14ac:dyDescent="0.25">
      <c r="A80" s="222" t="s">
        <v>109</v>
      </c>
      <c r="B80" s="270" t="s">
        <v>107</v>
      </c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112"/>
      <c r="N80" s="112"/>
      <c r="O80" s="112"/>
      <c r="P80" s="112"/>
      <c r="Q80" s="112"/>
      <c r="R80" s="116"/>
    </row>
    <row r="81" spans="1:18" s="41" customFormat="1" x14ac:dyDescent="0.25">
      <c r="A81" s="276"/>
      <c r="B81" s="32"/>
      <c r="C81" s="32"/>
      <c r="D81" s="32"/>
      <c r="E81" s="33"/>
      <c r="F81" s="34"/>
      <c r="G81" s="34"/>
      <c r="H81" s="35"/>
      <c r="I81" s="36"/>
      <c r="J81" s="44">
        <f t="shared" ref="J81:J87" si="4">H81*I81</f>
        <v>0</v>
      </c>
      <c r="K81" s="158">
        <v>0.65</v>
      </c>
      <c r="L81" s="44">
        <f t="shared" ref="L81:L90" si="5">J81*K81</f>
        <v>0</v>
      </c>
      <c r="M81" s="38"/>
      <c r="N81" s="39"/>
      <c r="O81" s="39"/>
      <c r="P81" s="39"/>
      <c r="Q81" s="39"/>
      <c r="R81" s="40"/>
    </row>
    <row r="82" spans="1:18" s="41" customFormat="1" x14ac:dyDescent="0.25">
      <c r="A82" s="276"/>
      <c r="B82" s="32"/>
      <c r="C82" s="32"/>
      <c r="D82" s="32"/>
      <c r="E82" s="33"/>
      <c r="F82" s="34"/>
      <c r="G82" s="34"/>
      <c r="H82" s="35"/>
      <c r="I82" s="36"/>
      <c r="J82" s="44">
        <f t="shared" si="4"/>
        <v>0</v>
      </c>
      <c r="K82" s="37">
        <v>0.65</v>
      </c>
      <c r="L82" s="44">
        <f t="shared" si="5"/>
        <v>0</v>
      </c>
      <c r="M82" s="38"/>
      <c r="N82" s="39"/>
      <c r="O82" s="39"/>
      <c r="P82" s="39"/>
      <c r="Q82" s="39"/>
      <c r="R82" s="40"/>
    </row>
    <row r="83" spans="1:18" s="41" customFormat="1" x14ac:dyDescent="0.25">
      <c r="A83" s="276"/>
      <c r="B83" s="32"/>
      <c r="C83" s="32"/>
      <c r="D83" s="32"/>
      <c r="E83" s="33"/>
      <c r="F83" s="34"/>
      <c r="G83" s="34"/>
      <c r="H83" s="35"/>
      <c r="I83" s="36"/>
      <c r="J83" s="44">
        <f t="shared" si="4"/>
        <v>0</v>
      </c>
      <c r="K83" s="37">
        <v>0.65</v>
      </c>
      <c r="L83" s="44">
        <f t="shared" si="5"/>
        <v>0</v>
      </c>
      <c r="M83" s="38"/>
      <c r="N83" s="39"/>
      <c r="O83" s="39"/>
      <c r="P83" s="39"/>
      <c r="Q83" s="39"/>
      <c r="R83" s="40"/>
    </row>
    <row r="84" spans="1:18" s="41" customFormat="1" x14ac:dyDescent="0.25">
      <c r="A84" s="276"/>
      <c r="B84" s="32"/>
      <c r="C84" s="32"/>
      <c r="D84" s="32"/>
      <c r="E84" s="33"/>
      <c r="F84" s="34"/>
      <c r="G84" s="34"/>
      <c r="H84" s="35"/>
      <c r="I84" s="36"/>
      <c r="J84" s="44">
        <f t="shared" si="4"/>
        <v>0</v>
      </c>
      <c r="K84" s="37">
        <v>0.65</v>
      </c>
      <c r="L84" s="44">
        <f t="shared" si="5"/>
        <v>0</v>
      </c>
      <c r="M84" s="38"/>
      <c r="N84" s="39"/>
      <c r="O84" s="39"/>
      <c r="P84" s="39"/>
      <c r="Q84" s="39"/>
      <c r="R84" s="40"/>
    </row>
    <row r="85" spans="1:18" s="41" customFormat="1" x14ac:dyDescent="0.25">
      <c r="A85" s="276"/>
      <c r="B85" s="32"/>
      <c r="C85" s="32"/>
      <c r="D85" s="32"/>
      <c r="E85" s="33"/>
      <c r="F85" s="34"/>
      <c r="G85" s="34"/>
      <c r="H85" s="35"/>
      <c r="I85" s="36"/>
      <c r="J85" s="44">
        <f t="shared" si="4"/>
        <v>0</v>
      </c>
      <c r="K85" s="37">
        <v>0.65</v>
      </c>
      <c r="L85" s="44">
        <f t="shared" si="5"/>
        <v>0</v>
      </c>
      <c r="M85" s="38"/>
      <c r="N85" s="39"/>
      <c r="O85" s="39"/>
      <c r="P85" s="39"/>
      <c r="Q85" s="39"/>
      <c r="R85" s="40"/>
    </row>
    <row r="86" spans="1:18" s="41" customFormat="1" x14ac:dyDescent="0.25">
      <c r="A86" s="276"/>
      <c r="B86" s="32"/>
      <c r="C86" s="32"/>
      <c r="D86" s="32"/>
      <c r="E86" s="33"/>
      <c r="F86" s="34"/>
      <c r="G86" s="34"/>
      <c r="H86" s="35"/>
      <c r="I86" s="36"/>
      <c r="J86" s="44">
        <f t="shared" si="4"/>
        <v>0</v>
      </c>
      <c r="K86" s="37">
        <v>0.65</v>
      </c>
      <c r="L86" s="44">
        <f t="shared" si="5"/>
        <v>0</v>
      </c>
      <c r="M86" s="38"/>
      <c r="N86" s="39"/>
      <c r="O86" s="39"/>
      <c r="P86" s="39"/>
      <c r="Q86" s="39"/>
      <c r="R86" s="40"/>
    </row>
    <row r="87" spans="1:18" s="41" customFormat="1" x14ac:dyDescent="0.25">
      <c r="A87" s="276"/>
      <c r="B87" s="32"/>
      <c r="C87" s="32"/>
      <c r="D87" s="32"/>
      <c r="E87" s="33"/>
      <c r="F87" s="34"/>
      <c r="G87" s="34"/>
      <c r="H87" s="35"/>
      <c r="I87" s="36"/>
      <c r="J87" s="44">
        <f t="shared" si="4"/>
        <v>0</v>
      </c>
      <c r="K87" s="37">
        <v>0.65</v>
      </c>
      <c r="L87" s="44">
        <f t="shared" si="5"/>
        <v>0</v>
      </c>
      <c r="M87" s="38"/>
      <c r="N87" s="39"/>
      <c r="O87" s="39"/>
      <c r="P87" s="39"/>
      <c r="Q87" s="39"/>
      <c r="R87" s="40"/>
    </row>
    <row r="88" spans="1:18" s="41" customFormat="1" x14ac:dyDescent="0.25">
      <c r="A88" s="276"/>
      <c r="B88" s="32"/>
      <c r="C88" s="32"/>
      <c r="D88" s="32"/>
      <c r="E88" s="33"/>
      <c r="F88" s="34"/>
      <c r="G88" s="34"/>
      <c r="H88" s="35"/>
      <c r="I88" s="36"/>
      <c r="J88" s="44">
        <f>H88*I88</f>
        <v>0</v>
      </c>
      <c r="K88" s="37">
        <v>0.65</v>
      </c>
      <c r="L88" s="44">
        <f t="shared" si="5"/>
        <v>0</v>
      </c>
      <c r="M88" s="38"/>
      <c r="N88" s="39"/>
      <c r="O88" s="39"/>
      <c r="P88" s="39"/>
      <c r="Q88" s="39"/>
      <c r="R88" s="40"/>
    </row>
    <row r="89" spans="1:18" s="41" customFormat="1" x14ac:dyDescent="0.25">
      <c r="A89" s="276"/>
      <c r="B89" s="32"/>
      <c r="C89" s="32"/>
      <c r="D89" s="32"/>
      <c r="E89" s="33"/>
      <c r="F89" s="34"/>
      <c r="G89" s="34"/>
      <c r="H89" s="35"/>
      <c r="I89" s="36"/>
      <c r="J89" s="44">
        <f t="shared" ref="J89:J90" si="6">H89*I89</f>
        <v>0</v>
      </c>
      <c r="K89" s="37">
        <v>0.65</v>
      </c>
      <c r="L89" s="44">
        <f t="shared" si="5"/>
        <v>0</v>
      </c>
      <c r="M89" s="38"/>
      <c r="N89" s="39"/>
      <c r="O89" s="39"/>
      <c r="P89" s="39"/>
      <c r="Q89" s="39"/>
      <c r="R89" s="40"/>
    </row>
    <row r="90" spans="1:18" s="41" customFormat="1" ht="12.75" thickBot="1" x14ac:dyDescent="0.3">
      <c r="A90" s="276"/>
      <c r="B90" s="33"/>
      <c r="C90" s="33"/>
      <c r="D90" s="33"/>
      <c r="E90" s="33"/>
      <c r="F90" s="34"/>
      <c r="G90" s="145"/>
      <c r="H90" s="35"/>
      <c r="I90" s="36"/>
      <c r="J90" s="140">
        <f t="shared" si="6"/>
        <v>0</v>
      </c>
      <c r="K90" s="37">
        <v>0.65</v>
      </c>
      <c r="L90" s="140">
        <f t="shared" si="5"/>
        <v>0</v>
      </c>
      <c r="M90" s="141"/>
      <c r="N90" s="141"/>
      <c r="O90" s="141"/>
      <c r="P90" s="141"/>
      <c r="Q90" s="141"/>
      <c r="R90" s="40"/>
    </row>
    <row r="91" spans="1:18" s="19" customFormat="1" ht="15.75" customHeight="1" thickTop="1" thickBot="1" x14ac:dyDescent="0.3">
      <c r="A91" s="276"/>
      <c r="B91" s="263"/>
      <c r="C91" s="263"/>
      <c r="D91" s="263"/>
      <c r="E91" s="263"/>
      <c r="F91" s="203"/>
      <c r="G91" s="203"/>
      <c r="H91" s="203"/>
      <c r="I91" s="21" t="s">
        <v>223</v>
      </c>
      <c r="J91" s="139">
        <f>SUM(J81:J90)</f>
        <v>0</v>
      </c>
      <c r="K91" s="14"/>
      <c r="L91" s="159">
        <f t="shared" ref="L91:Q91" si="7">SUM(L81:L90)</f>
        <v>0</v>
      </c>
      <c r="M91" s="167">
        <f t="shared" si="7"/>
        <v>0</v>
      </c>
      <c r="N91" s="166">
        <f t="shared" si="7"/>
        <v>0</v>
      </c>
      <c r="O91" s="166">
        <f t="shared" si="7"/>
        <v>0</v>
      </c>
      <c r="P91" s="166">
        <f t="shared" si="7"/>
        <v>0</v>
      </c>
      <c r="Q91" s="166">
        <f t="shared" si="7"/>
        <v>0</v>
      </c>
      <c r="R91" s="142">
        <f>SUM(M91:Q91)</f>
        <v>0</v>
      </c>
    </row>
    <row r="92" spans="1:18" s="19" customFormat="1" ht="15.75" customHeight="1" thickTop="1" thickBot="1" x14ac:dyDescent="0.3">
      <c r="A92" s="117"/>
      <c r="C92" s="117"/>
      <c r="H92" s="118"/>
      <c r="I92" s="118"/>
      <c r="J92" s="118"/>
      <c r="K92" s="16"/>
      <c r="L92" s="118"/>
      <c r="M92" s="188">
        <v>0.5</v>
      </c>
      <c r="N92" s="190">
        <v>0.5</v>
      </c>
      <c r="O92" s="137">
        <v>0.5</v>
      </c>
      <c r="P92" s="191">
        <v>1</v>
      </c>
      <c r="Q92" s="138">
        <v>1</v>
      </c>
      <c r="R92" s="119"/>
    </row>
    <row r="93" spans="1:18" s="19" customFormat="1" ht="15.75" customHeight="1" thickTop="1" thickBot="1" x14ac:dyDescent="0.3">
      <c r="A93" s="117"/>
      <c r="B93" s="18"/>
      <c r="C93" s="117"/>
      <c r="H93" s="118"/>
      <c r="J93" s="118"/>
      <c r="K93" s="16"/>
      <c r="L93" s="172" t="s">
        <v>108</v>
      </c>
      <c r="M93" s="189">
        <f>IF(OR($D$9="yes"),"n/a",$M$106/2)</f>
        <v>0</v>
      </c>
      <c r="N93" s="28">
        <f>IF(OR($D$9="yes"),"n/a",$N$106/2)</f>
        <v>0</v>
      </c>
      <c r="O93" s="136">
        <f>IF(OR($D$9="yes"),"n/a",$O$106/2)</f>
        <v>0</v>
      </c>
      <c r="P93" s="26">
        <f>P91</f>
        <v>0</v>
      </c>
      <c r="Q93" s="26">
        <f>Q91</f>
        <v>0</v>
      </c>
      <c r="R93" s="27">
        <f>SUM(M93:Q93)</f>
        <v>0</v>
      </c>
    </row>
    <row r="94" spans="1:18" s="19" customFormat="1" ht="15.75" customHeight="1" thickTop="1" x14ac:dyDescent="0.25">
      <c r="A94" s="117"/>
      <c r="B94" s="18"/>
      <c r="C94" s="117"/>
      <c r="H94" s="118"/>
      <c r="J94" s="118"/>
      <c r="K94" s="16"/>
      <c r="L94" s="172"/>
      <c r="M94" s="198"/>
      <c r="N94" s="199"/>
      <c r="O94" s="199"/>
      <c r="P94" s="118"/>
      <c r="Q94" s="118"/>
      <c r="R94" s="118"/>
    </row>
    <row r="95" spans="1:18" s="19" customFormat="1" ht="15" customHeight="1" x14ac:dyDescent="0.25">
      <c r="A95" s="222" t="s">
        <v>110</v>
      </c>
      <c r="B95" s="270" t="s">
        <v>106</v>
      </c>
      <c r="C95" s="271"/>
      <c r="D95" s="271"/>
      <c r="E95" s="271"/>
      <c r="F95" s="271"/>
      <c r="G95" s="271"/>
      <c r="H95" s="271"/>
      <c r="I95" s="271"/>
      <c r="J95" s="271"/>
      <c r="K95" s="271"/>
      <c r="L95" s="271"/>
      <c r="M95" s="112"/>
      <c r="N95" s="112"/>
      <c r="O95" s="112"/>
      <c r="P95" s="112"/>
      <c r="Q95" s="112"/>
      <c r="R95" s="116"/>
    </row>
    <row r="96" spans="1:18" s="41" customFormat="1" x14ac:dyDescent="0.25">
      <c r="A96" s="276"/>
      <c r="B96" s="33" t="s">
        <v>130</v>
      </c>
      <c r="C96" s="33" t="s">
        <v>131</v>
      </c>
      <c r="D96" s="33" t="s">
        <v>281</v>
      </c>
      <c r="E96" s="33" t="s">
        <v>280</v>
      </c>
      <c r="F96" s="34">
        <v>42436</v>
      </c>
      <c r="G96" s="34">
        <v>42824</v>
      </c>
      <c r="H96" s="35">
        <v>40400</v>
      </c>
      <c r="I96" s="36">
        <v>1</v>
      </c>
      <c r="J96" s="44">
        <f t="shared" ref="J96:J105" si="8">H96*I96</f>
        <v>40400</v>
      </c>
      <c r="K96" s="158">
        <v>0.65</v>
      </c>
      <c r="L96" s="44">
        <f t="shared" ref="L96:L105" si="9">J96*K96</f>
        <v>26260</v>
      </c>
      <c r="M96" s="38"/>
      <c r="N96" s="39"/>
      <c r="O96" s="39"/>
      <c r="P96" s="39"/>
      <c r="Q96" s="39">
        <v>26260</v>
      </c>
      <c r="R96" s="40"/>
    </row>
    <row r="97" spans="1:18" s="41" customFormat="1" x14ac:dyDescent="0.25">
      <c r="A97" s="276"/>
      <c r="B97" s="33" t="s">
        <v>134</v>
      </c>
      <c r="C97" s="33" t="s">
        <v>131</v>
      </c>
      <c r="D97" s="33" t="s">
        <v>135</v>
      </c>
      <c r="E97" s="33" t="s">
        <v>256</v>
      </c>
      <c r="F97" s="34">
        <v>42436</v>
      </c>
      <c r="G97" s="34">
        <v>42454</v>
      </c>
      <c r="H97" s="35">
        <v>6500</v>
      </c>
      <c r="I97" s="36">
        <v>1</v>
      </c>
      <c r="J97" s="44">
        <f t="shared" si="8"/>
        <v>6500</v>
      </c>
      <c r="K97" s="37">
        <v>0.65</v>
      </c>
      <c r="L97" s="44">
        <f t="shared" si="9"/>
        <v>4225</v>
      </c>
      <c r="M97" s="38"/>
      <c r="N97" s="39"/>
      <c r="O97" s="39"/>
      <c r="P97" s="39"/>
      <c r="Q97" s="39">
        <v>4225</v>
      </c>
      <c r="R97" s="40"/>
    </row>
    <row r="98" spans="1:18" s="41" customFormat="1" x14ac:dyDescent="0.25">
      <c r="A98" s="276"/>
      <c r="B98" s="33"/>
      <c r="C98" s="33"/>
      <c r="D98" s="33"/>
      <c r="E98" s="33"/>
      <c r="F98" s="34"/>
      <c r="G98" s="34"/>
      <c r="H98" s="35"/>
      <c r="I98" s="36"/>
      <c r="J98" s="44">
        <f t="shared" si="8"/>
        <v>0</v>
      </c>
      <c r="K98" s="37">
        <v>0.65</v>
      </c>
      <c r="L98" s="44">
        <f t="shared" si="9"/>
        <v>0</v>
      </c>
      <c r="M98" s="38"/>
      <c r="N98" s="39"/>
      <c r="O98" s="39"/>
      <c r="P98" s="39"/>
      <c r="Q98" s="39"/>
      <c r="R98" s="40"/>
    </row>
    <row r="99" spans="1:18" s="41" customFormat="1" x14ac:dyDescent="0.25">
      <c r="A99" s="276"/>
      <c r="B99" s="32"/>
      <c r="C99" s="32"/>
      <c r="D99" s="32"/>
      <c r="E99" s="33"/>
      <c r="F99" s="34"/>
      <c r="G99" s="34"/>
      <c r="H99" s="35"/>
      <c r="I99" s="36"/>
      <c r="J99" s="44">
        <f t="shared" si="8"/>
        <v>0</v>
      </c>
      <c r="K99" s="37">
        <v>0.65</v>
      </c>
      <c r="L99" s="44">
        <f t="shared" si="9"/>
        <v>0</v>
      </c>
      <c r="M99" s="38"/>
      <c r="N99" s="39"/>
      <c r="O99" s="39"/>
      <c r="P99" s="39"/>
      <c r="Q99" s="39"/>
      <c r="R99" s="40"/>
    </row>
    <row r="100" spans="1:18" s="41" customFormat="1" x14ac:dyDescent="0.25">
      <c r="A100" s="276"/>
      <c r="B100" s="32"/>
      <c r="C100" s="32"/>
      <c r="D100" s="32"/>
      <c r="E100" s="33"/>
      <c r="F100" s="34"/>
      <c r="G100" s="34"/>
      <c r="H100" s="35"/>
      <c r="I100" s="36"/>
      <c r="J100" s="44">
        <f t="shared" si="8"/>
        <v>0</v>
      </c>
      <c r="K100" s="37">
        <v>0.65</v>
      </c>
      <c r="L100" s="44">
        <f t="shared" si="9"/>
        <v>0</v>
      </c>
      <c r="M100" s="38"/>
      <c r="N100" s="39"/>
      <c r="O100" s="39"/>
      <c r="P100" s="39"/>
      <c r="Q100" s="39"/>
      <c r="R100" s="40"/>
    </row>
    <row r="101" spans="1:18" s="41" customFormat="1" x14ac:dyDescent="0.25">
      <c r="A101" s="276"/>
      <c r="B101" s="32"/>
      <c r="C101" s="32"/>
      <c r="D101" s="32"/>
      <c r="E101" s="33"/>
      <c r="F101" s="34"/>
      <c r="G101" s="34"/>
      <c r="H101" s="35"/>
      <c r="I101" s="36"/>
      <c r="J101" s="44">
        <f t="shared" si="8"/>
        <v>0</v>
      </c>
      <c r="K101" s="37">
        <v>0.65</v>
      </c>
      <c r="L101" s="44">
        <f t="shared" si="9"/>
        <v>0</v>
      </c>
      <c r="M101" s="38"/>
      <c r="N101" s="39"/>
      <c r="O101" s="39"/>
      <c r="P101" s="39"/>
      <c r="Q101" s="39"/>
      <c r="R101" s="40"/>
    </row>
    <row r="102" spans="1:18" s="41" customFormat="1" x14ac:dyDescent="0.25">
      <c r="A102" s="276"/>
      <c r="B102" s="32"/>
      <c r="C102" s="32"/>
      <c r="D102" s="32"/>
      <c r="E102" s="33"/>
      <c r="F102" s="34"/>
      <c r="G102" s="34"/>
      <c r="H102" s="35"/>
      <c r="I102" s="36"/>
      <c r="J102" s="44">
        <f t="shared" si="8"/>
        <v>0</v>
      </c>
      <c r="K102" s="37">
        <v>0.65</v>
      </c>
      <c r="L102" s="44">
        <f t="shared" si="9"/>
        <v>0</v>
      </c>
      <c r="M102" s="38"/>
      <c r="N102" s="39"/>
      <c r="O102" s="39"/>
      <c r="P102" s="39"/>
      <c r="Q102" s="39"/>
      <c r="R102" s="40"/>
    </row>
    <row r="103" spans="1:18" s="41" customFormat="1" x14ac:dyDescent="0.25">
      <c r="A103" s="276"/>
      <c r="B103" s="32"/>
      <c r="C103" s="32"/>
      <c r="D103" s="32"/>
      <c r="E103" s="33"/>
      <c r="F103" s="34"/>
      <c r="G103" s="34"/>
      <c r="H103" s="35"/>
      <c r="I103" s="36"/>
      <c r="J103" s="44">
        <f>H103*I103</f>
        <v>0</v>
      </c>
      <c r="K103" s="37">
        <v>0.65</v>
      </c>
      <c r="L103" s="44">
        <f t="shared" si="9"/>
        <v>0</v>
      </c>
      <c r="M103" s="38"/>
      <c r="N103" s="39"/>
      <c r="O103" s="39"/>
      <c r="P103" s="39"/>
      <c r="Q103" s="39"/>
      <c r="R103" s="40"/>
    </row>
    <row r="104" spans="1:18" s="41" customFormat="1" x14ac:dyDescent="0.25">
      <c r="A104" s="276"/>
      <c r="B104" s="32"/>
      <c r="C104" s="32"/>
      <c r="D104" s="32"/>
      <c r="E104" s="33"/>
      <c r="F104" s="34"/>
      <c r="G104" s="34"/>
      <c r="H104" s="35"/>
      <c r="I104" s="36"/>
      <c r="J104" s="44">
        <f t="shared" si="8"/>
        <v>0</v>
      </c>
      <c r="K104" s="37">
        <v>0.65</v>
      </c>
      <c r="L104" s="44">
        <f t="shared" si="9"/>
        <v>0</v>
      </c>
      <c r="M104" s="38"/>
      <c r="N104" s="39"/>
      <c r="O104" s="39"/>
      <c r="P104" s="39"/>
      <c r="Q104" s="39"/>
      <c r="R104" s="40"/>
    </row>
    <row r="105" spans="1:18" s="41" customFormat="1" ht="12.75" thickBot="1" x14ac:dyDescent="0.3">
      <c r="A105" s="276"/>
      <c r="B105" s="33"/>
      <c r="C105" s="33"/>
      <c r="D105" s="33"/>
      <c r="E105" s="33"/>
      <c r="F105" s="34"/>
      <c r="G105" s="145"/>
      <c r="H105" s="35"/>
      <c r="I105" s="36"/>
      <c r="J105" s="140">
        <f t="shared" si="8"/>
        <v>0</v>
      </c>
      <c r="K105" s="37">
        <v>0.65</v>
      </c>
      <c r="L105" s="140">
        <f t="shared" si="9"/>
        <v>0</v>
      </c>
      <c r="M105" s="141"/>
      <c r="N105" s="141"/>
      <c r="O105" s="141"/>
      <c r="P105" s="141"/>
      <c r="Q105" s="141"/>
      <c r="R105" s="40"/>
    </row>
    <row r="106" spans="1:18" s="19" customFormat="1" ht="15.75" customHeight="1" thickTop="1" thickBot="1" x14ac:dyDescent="0.3">
      <c r="A106" s="276"/>
      <c r="B106" s="273"/>
      <c r="C106" s="273"/>
      <c r="D106" s="273"/>
      <c r="E106" s="273"/>
      <c r="F106" s="20"/>
      <c r="G106" s="20"/>
      <c r="H106" s="20"/>
      <c r="I106" s="21" t="s">
        <v>224</v>
      </c>
      <c r="J106" s="139">
        <f>SUM(J96:J105)</f>
        <v>46900</v>
      </c>
      <c r="K106" s="14"/>
      <c r="L106" s="159">
        <f t="shared" ref="L106:Q106" si="10">SUM(L96:L105)</f>
        <v>30485</v>
      </c>
      <c r="M106" s="167">
        <f t="shared" si="10"/>
        <v>0</v>
      </c>
      <c r="N106" s="166">
        <f t="shared" si="10"/>
        <v>0</v>
      </c>
      <c r="O106" s="166">
        <f t="shared" si="10"/>
        <v>0</v>
      </c>
      <c r="P106" s="166">
        <f t="shared" si="10"/>
        <v>0</v>
      </c>
      <c r="Q106" s="166">
        <f t="shared" si="10"/>
        <v>30485</v>
      </c>
      <c r="R106" s="142">
        <f>SUM(M106:Q106)</f>
        <v>30485</v>
      </c>
    </row>
    <row r="107" spans="1:18" s="19" customFormat="1" ht="15.75" customHeight="1" thickTop="1" thickBot="1" x14ac:dyDescent="0.3">
      <c r="A107" s="117"/>
      <c r="C107" s="117"/>
      <c r="H107" s="118"/>
      <c r="I107" s="118"/>
      <c r="J107" s="118"/>
      <c r="K107" s="16"/>
      <c r="L107" s="118"/>
      <c r="M107" s="188">
        <v>0.5</v>
      </c>
      <c r="N107" s="190">
        <v>0.5</v>
      </c>
      <c r="O107" s="137">
        <v>0.5</v>
      </c>
      <c r="P107" s="191">
        <v>1</v>
      </c>
      <c r="Q107" s="138">
        <v>1</v>
      </c>
      <c r="R107" s="119"/>
    </row>
    <row r="108" spans="1:18" s="19" customFormat="1" ht="15.75" customHeight="1" thickTop="1" thickBot="1" x14ac:dyDescent="0.3">
      <c r="A108" s="117"/>
      <c r="B108" s="18"/>
      <c r="C108" s="117"/>
      <c r="H108" s="118"/>
      <c r="J108" s="118"/>
      <c r="K108" s="16"/>
      <c r="L108" s="172" t="s">
        <v>88</v>
      </c>
      <c r="M108" s="189">
        <f>IF(OR($D$9="yes"),"n/a",$M$106/2)</f>
        <v>0</v>
      </c>
      <c r="N108" s="28">
        <f>IF(OR($D$9="yes"),"n/a",$N$106/2)</f>
        <v>0</v>
      </c>
      <c r="O108" s="136">
        <f>IF(OR($D$9="yes"),"n/a",$O$106/2)</f>
        <v>0</v>
      </c>
      <c r="P108" s="26">
        <f>P106</f>
        <v>0</v>
      </c>
      <c r="Q108" s="26">
        <f>Q106</f>
        <v>30485</v>
      </c>
      <c r="R108" s="27">
        <f>SUM(M108:Q108)</f>
        <v>30485</v>
      </c>
    </row>
    <row r="109" spans="1:18" s="16" customFormat="1" ht="15.75" customHeight="1" thickTop="1" thickBot="1" x14ac:dyDescent="0.3">
      <c r="B109" s="272" t="s">
        <v>102</v>
      </c>
      <c r="C109" s="272"/>
      <c r="D109" s="272"/>
      <c r="E109" s="272"/>
      <c r="F109" s="272"/>
      <c r="G109" s="272"/>
      <c r="H109" s="15"/>
      <c r="I109" s="15"/>
      <c r="L109" s="17"/>
      <c r="M109" s="57"/>
    </row>
    <row r="110" spans="1:18" s="7" customFormat="1" ht="15.75" customHeight="1" thickTop="1" thickBot="1" x14ac:dyDescent="0.25">
      <c r="B110" s="272"/>
      <c r="C110" s="272"/>
      <c r="D110" s="272"/>
      <c r="E110" s="272"/>
      <c r="F110" s="272"/>
      <c r="G110" s="272"/>
      <c r="H110" s="6"/>
      <c r="I110" s="180"/>
      <c r="J110" s="181"/>
      <c r="K110" s="182"/>
      <c r="L110" s="183" t="s">
        <v>78</v>
      </c>
      <c r="M110" s="28">
        <f>M78+M108</f>
        <v>0</v>
      </c>
      <c r="N110" s="28">
        <f>N78+N93+N108</f>
        <v>0</v>
      </c>
      <c r="O110" s="29">
        <f>O78+O93+O108</f>
        <v>0</v>
      </c>
      <c r="P110" s="29">
        <f>P78+P93+P108</f>
        <v>0</v>
      </c>
      <c r="Q110" s="30">
        <f>Q78+Q93+Q108</f>
        <v>78875</v>
      </c>
      <c r="R110" s="27">
        <f>SUM(M110:Q110)</f>
        <v>78875</v>
      </c>
    </row>
    <row r="111" spans="1:18" ht="15" customHeight="1" thickTop="1" x14ac:dyDescent="0.2">
      <c r="F111" s="169" t="s">
        <v>73</v>
      </c>
    </row>
    <row r="112" spans="1:18" ht="18.75" customHeight="1" x14ac:dyDescent="0.3">
      <c r="B112" s="150" t="s">
        <v>64</v>
      </c>
      <c r="C112" s="151" t="str">
        <f>IF(ISBLANK('Example 2'!$D$5),"",'Example 2'!$D$5)</f>
        <v>Playtime Calculus</v>
      </c>
      <c r="D112" s="151"/>
      <c r="F112" s="170" t="s">
        <v>101</v>
      </c>
      <c r="G112" s="170"/>
      <c r="H112" s="170"/>
      <c r="I112" s="170"/>
      <c r="J112" s="170"/>
    </row>
    <row r="113" spans="1:10" ht="18" customHeight="1" x14ac:dyDescent="0.2">
      <c r="E113" s="62"/>
      <c r="H113" s="266" t="s">
        <v>17</v>
      </c>
      <c r="I113" s="266"/>
      <c r="J113" s="266"/>
    </row>
    <row r="114" spans="1:10" ht="21" x14ac:dyDescent="0.2">
      <c r="B114" s="174" t="s">
        <v>86</v>
      </c>
      <c r="C114" s="63"/>
      <c r="D114" s="62"/>
      <c r="E114" s="62"/>
      <c r="H114" s="266"/>
      <c r="I114" s="266"/>
      <c r="J114" s="266"/>
    </row>
    <row r="115" spans="1:10" ht="15.75" x14ac:dyDescent="0.25">
      <c r="A115" s="8"/>
      <c r="B115" s="267" t="s">
        <v>72</v>
      </c>
      <c r="C115" s="267"/>
      <c r="D115" s="267"/>
      <c r="E115" s="267"/>
      <c r="F115" s="267"/>
      <c r="G115" s="267"/>
      <c r="H115" s="268" t="s">
        <v>96</v>
      </c>
      <c r="I115" s="268"/>
      <c r="J115" s="268"/>
    </row>
    <row r="116" spans="1:10" ht="51" x14ac:dyDescent="0.2">
      <c r="A116" s="5"/>
      <c r="B116" s="124" t="s">
        <v>59</v>
      </c>
      <c r="C116" s="124" t="s">
        <v>41</v>
      </c>
      <c r="D116" s="124" t="s">
        <v>13</v>
      </c>
      <c r="E116" s="124" t="s">
        <v>18</v>
      </c>
      <c r="F116" s="124" t="s">
        <v>30</v>
      </c>
      <c r="G116" s="124" t="s">
        <v>31</v>
      </c>
      <c r="H116" s="125" t="s">
        <v>97</v>
      </c>
      <c r="I116" s="125" t="s">
        <v>6</v>
      </c>
      <c r="J116" s="126" t="s">
        <v>98</v>
      </c>
    </row>
    <row r="117" spans="1:10" ht="15" customHeight="1" x14ac:dyDescent="0.2">
      <c r="A117" s="222" t="s">
        <v>111</v>
      </c>
      <c r="B117" s="134" t="s">
        <v>71</v>
      </c>
      <c r="C117" s="65"/>
      <c r="D117" s="65"/>
      <c r="E117" s="66"/>
      <c r="F117" s="66"/>
      <c r="G117" s="65"/>
      <c r="H117" s="67"/>
      <c r="I117" s="67"/>
      <c r="J117" s="68"/>
    </row>
    <row r="118" spans="1:10" x14ac:dyDescent="0.2">
      <c r="A118" s="285"/>
      <c r="B118" s="33"/>
      <c r="C118" s="33"/>
      <c r="D118" s="33"/>
      <c r="E118" s="34"/>
      <c r="F118" s="34"/>
      <c r="G118" s="145"/>
      <c r="H118" s="49"/>
      <c r="I118" s="36"/>
      <c r="J118" s="74">
        <f>H118*I118</f>
        <v>0</v>
      </c>
    </row>
    <row r="119" spans="1:10" x14ac:dyDescent="0.2">
      <c r="A119" s="285"/>
      <c r="B119" s="33"/>
      <c r="C119" s="33"/>
      <c r="D119" s="33"/>
      <c r="E119" s="34"/>
      <c r="F119" s="34"/>
      <c r="G119" s="145"/>
      <c r="H119" s="49"/>
      <c r="I119" s="36"/>
      <c r="J119" s="74">
        <f t="shared" ref="J119:J129" si="11">H119*I119</f>
        <v>0</v>
      </c>
    </row>
    <row r="120" spans="1:10" x14ac:dyDescent="0.2">
      <c r="A120" s="285"/>
      <c r="B120" s="70"/>
      <c r="C120" s="70"/>
      <c r="D120" s="70"/>
      <c r="E120" s="71"/>
      <c r="F120" s="71"/>
      <c r="G120" s="145"/>
      <c r="H120" s="72"/>
      <c r="I120" s="73"/>
      <c r="J120" s="74">
        <f t="shared" si="11"/>
        <v>0</v>
      </c>
    </row>
    <row r="121" spans="1:10" x14ac:dyDescent="0.2">
      <c r="A121" s="285"/>
      <c r="B121" s="70"/>
      <c r="C121" s="70"/>
      <c r="D121" s="70"/>
      <c r="E121" s="71"/>
      <c r="F121" s="71"/>
      <c r="G121" s="145"/>
      <c r="H121" s="72"/>
      <c r="I121" s="73"/>
      <c r="J121" s="74">
        <f t="shared" si="11"/>
        <v>0</v>
      </c>
    </row>
    <row r="122" spans="1:10" x14ac:dyDescent="0.2">
      <c r="A122" s="285"/>
      <c r="B122" s="70"/>
      <c r="C122" s="70"/>
      <c r="D122" s="70"/>
      <c r="E122" s="71"/>
      <c r="F122" s="71"/>
      <c r="G122" s="145"/>
      <c r="H122" s="72"/>
      <c r="I122" s="73"/>
      <c r="J122" s="74">
        <f t="shared" si="11"/>
        <v>0</v>
      </c>
    </row>
    <row r="123" spans="1:10" x14ac:dyDescent="0.2">
      <c r="A123" s="285"/>
      <c r="B123" s="70"/>
      <c r="C123" s="70"/>
      <c r="D123" s="70"/>
      <c r="E123" s="71"/>
      <c r="F123" s="71"/>
      <c r="G123" s="145"/>
      <c r="H123" s="72"/>
      <c r="I123" s="73"/>
      <c r="J123" s="74">
        <f t="shared" si="11"/>
        <v>0</v>
      </c>
    </row>
    <row r="124" spans="1:10" x14ac:dyDescent="0.2">
      <c r="A124" s="285"/>
      <c r="B124" s="70"/>
      <c r="C124" s="70"/>
      <c r="D124" s="70"/>
      <c r="E124" s="71"/>
      <c r="F124" s="71"/>
      <c r="G124" s="145"/>
      <c r="H124" s="72"/>
      <c r="I124" s="73"/>
      <c r="J124" s="74">
        <f t="shared" si="11"/>
        <v>0</v>
      </c>
    </row>
    <row r="125" spans="1:10" x14ac:dyDescent="0.2">
      <c r="A125" s="285"/>
      <c r="B125" s="70"/>
      <c r="C125" s="70"/>
      <c r="D125" s="70"/>
      <c r="E125" s="71"/>
      <c r="F125" s="71"/>
      <c r="G125" s="145"/>
      <c r="H125" s="72"/>
      <c r="I125" s="73"/>
      <c r="J125" s="74">
        <f t="shared" si="11"/>
        <v>0</v>
      </c>
    </row>
    <row r="126" spans="1:10" x14ac:dyDescent="0.2">
      <c r="A126" s="285"/>
      <c r="B126" s="70"/>
      <c r="C126" s="70"/>
      <c r="D126" s="70"/>
      <c r="E126" s="71"/>
      <c r="F126" s="71"/>
      <c r="G126" s="145"/>
      <c r="H126" s="72"/>
      <c r="I126" s="73"/>
      <c r="J126" s="74">
        <f t="shared" si="11"/>
        <v>0</v>
      </c>
    </row>
    <row r="127" spans="1:10" x14ac:dyDescent="0.2">
      <c r="A127" s="285"/>
      <c r="B127" s="70"/>
      <c r="C127" s="70"/>
      <c r="D127" s="70"/>
      <c r="E127" s="71"/>
      <c r="F127" s="71"/>
      <c r="G127" s="145"/>
      <c r="H127" s="72"/>
      <c r="I127" s="73"/>
      <c r="J127" s="74">
        <f t="shared" si="11"/>
        <v>0</v>
      </c>
    </row>
    <row r="128" spans="1:10" x14ac:dyDescent="0.2">
      <c r="A128" s="285"/>
      <c r="B128" s="70"/>
      <c r="C128" s="70"/>
      <c r="D128" s="70"/>
      <c r="E128" s="71"/>
      <c r="F128" s="71"/>
      <c r="G128" s="145"/>
      <c r="H128" s="72"/>
      <c r="I128" s="73"/>
      <c r="J128" s="74">
        <f t="shared" si="11"/>
        <v>0</v>
      </c>
    </row>
    <row r="129" spans="1:16" x14ac:dyDescent="0.2">
      <c r="A129" s="285"/>
      <c r="B129" s="70"/>
      <c r="C129" s="70"/>
      <c r="D129" s="70"/>
      <c r="E129" s="71"/>
      <c r="F129" s="71"/>
      <c r="G129" s="145"/>
      <c r="H129" s="72"/>
      <c r="I129" s="73"/>
      <c r="J129" s="74">
        <f t="shared" si="11"/>
        <v>0</v>
      </c>
    </row>
    <row r="130" spans="1:16" x14ac:dyDescent="0.2">
      <c r="A130" s="285"/>
      <c r="B130" s="70"/>
      <c r="C130" s="70"/>
      <c r="D130" s="70"/>
      <c r="E130" s="71"/>
      <c r="F130" s="71"/>
      <c r="G130" s="145"/>
      <c r="H130" s="72"/>
      <c r="I130" s="73"/>
      <c r="J130" s="74">
        <f>H130*I130</f>
        <v>0</v>
      </c>
    </row>
    <row r="131" spans="1:16" x14ac:dyDescent="0.2">
      <c r="A131" s="285"/>
      <c r="B131" s="70"/>
      <c r="C131" s="70"/>
      <c r="D131" s="70"/>
      <c r="E131" s="71"/>
      <c r="F131" s="71"/>
      <c r="G131" s="145"/>
      <c r="H131" s="72"/>
      <c r="I131" s="73"/>
      <c r="J131" s="74">
        <f>H131*I131</f>
        <v>0</v>
      </c>
    </row>
    <row r="132" spans="1:16" x14ac:dyDescent="0.2">
      <c r="A132" s="285"/>
      <c r="B132" s="70"/>
      <c r="C132" s="70"/>
      <c r="D132" s="70"/>
      <c r="E132" s="71"/>
      <c r="F132" s="71"/>
      <c r="G132" s="145"/>
      <c r="H132" s="72"/>
      <c r="I132" s="73"/>
      <c r="J132" s="74">
        <f>H132*I132</f>
        <v>0</v>
      </c>
    </row>
    <row r="133" spans="1:16" ht="12.75" thickBot="1" x14ac:dyDescent="0.25">
      <c r="A133" s="285"/>
      <c r="B133" s="70"/>
      <c r="C133" s="70"/>
      <c r="D133" s="70"/>
      <c r="E133" s="71"/>
      <c r="F133" s="71"/>
      <c r="G133" s="145"/>
      <c r="H133" s="72"/>
      <c r="I133" s="73"/>
      <c r="J133" s="74">
        <f>H133*I133</f>
        <v>0</v>
      </c>
    </row>
    <row r="134" spans="1:16" s="19" customFormat="1" ht="15" customHeight="1" thickTop="1" thickBot="1" x14ac:dyDescent="0.25">
      <c r="C134" s="161"/>
      <c r="D134" s="161"/>
      <c r="E134" s="161"/>
      <c r="F134" s="162"/>
      <c r="G134" s="162"/>
      <c r="H134" s="225"/>
      <c r="I134" s="226" t="s">
        <v>225</v>
      </c>
      <c r="J134" s="25">
        <f>SUM(J118:J133)</f>
        <v>0</v>
      </c>
      <c r="K134" s="3"/>
      <c r="L134" s="3"/>
      <c r="M134" s="3"/>
      <c r="N134" s="3"/>
      <c r="O134" s="3"/>
      <c r="P134" s="3"/>
    </row>
    <row r="135" spans="1:16" ht="21.75" thickTop="1" x14ac:dyDescent="0.2">
      <c r="A135" s="222" t="s">
        <v>112</v>
      </c>
      <c r="B135" s="197" t="s">
        <v>220</v>
      </c>
      <c r="C135" s="65"/>
      <c r="D135" s="65"/>
      <c r="E135" s="66"/>
      <c r="F135" s="66"/>
      <c r="G135" s="65"/>
      <c r="H135" s="67"/>
      <c r="I135" s="127"/>
      <c r="J135" s="68"/>
    </row>
    <row r="136" spans="1:16" x14ac:dyDescent="0.2">
      <c r="A136" s="285"/>
      <c r="B136" s="33"/>
      <c r="C136" s="33"/>
      <c r="D136" s="33"/>
      <c r="E136" s="34"/>
      <c r="F136" s="34"/>
      <c r="G136" s="145"/>
      <c r="H136" s="49"/>
      <c r="I136" s="36"/>
      <c r="J136" s="74">
        <f>H136*I136</f>
        <v>0</v>
      </c>
    </row>
    <row r="137" spans="1:16" x14ac:dyDescent="0.2">
      <c r="A137" s="285"/>
      <c r="B137" s="33"/>
      <c r="C137" s="33"/>
      <c r="D137" s="33"/>
      <c r="E137" s="34"/>
      <c r="F137" s="34"/>
      <c r="G137" s="145"/>
      <c r="H137" s="49"/>
      <c r="I137" s="36"/>
      <c r="J137" s="74">
        <f t="shared" ref="J137:J146" si="12">H137*I137</f>
        <v>0</v>
      </c>
    </row>
    <row r="138" spans="1:16" x14ac:dyDescent="0.2">
      <c r="A138" s="285"/>
      <c r="B138" s="70"/>
      <c r="C138" s="70"/>
      <c r="D138" s="70"/>
      <c r="E138" s="71"/>
      <c r="F138" s="71"/>
      <c r="G138" s="145"/>
      <c r="H138" s="72"/>
      <c r="I138" s="73"/>
      <c r="J138" s="74">
        <f t="shared" si="12"/>
        <v>0</v>
      </c>
    </row>
    <row r="139" spans="1:16" x14ac:dyDescent="0.2">
      <c r="A139" s="285"/>
      <c r="B139" s="70"/>
      <c r="C139" s="70"/>
      <c r="D139" s="70"/>
      <c r="E139" s="71"/>
      <c r="F139" s="71"/>
      <c r="G139" s="145"/>
      <c r="H139" s="72"/>
      <c r="I139" s="73"/>
      <c r="J139" s="74">
        <f t="shared" si="12"/>
        <v>0</v>
      </c>
    </row>
    <row r="140" spans="1:16" x14ac:dyDescent="0.2">
      <c r="A140" s="285"/>
      <c r="B140" s="70"/>
      <c r="C140" s="70"/>
      <c r="D140" s="70"/>
      <c r="E140" s="71"/>
      <c r="F140" s="71"/>
      <c r="G140" s="145"/>
      <c r="H140" s="72"/>
      <c r="I140" s="73"/>
      <c r="J140" s="74">
        <f t="shared" si="12"/>
        <v>0</v>
      </c>
    </row>
    <row r="141" spans="1:16" x14ac:dyDescent="0.2">
      <c r="A141" s="285"/>
      <c r="B141" s="70"/>
      <c r="C141" s="70"/>
      <c r="D141" s="70"/>
      <c r="E141" s="71"/>
      <c r="F141" s="71"/>
      <c r="G141" s="145"/>
      <c r="H141" s="72"/>
      <c r="I141" s="73"/>
      <c r="J141" s="74">
        <f t="shared" si="12"/>
        <v>0</v>
      </c>
    </row>
    <row r="142" spans="1:16" x14ac:dyDescent="0.2">
      <c r="A142" s="285"/>
      <c r="B142" s="70"/>
      <c r="C142" s="70"/>
      <c r="D142" s="70"/>
      <c r="E142" s="71"/>
      <c r="F142" s="71"/>
      <c r="G142" s="145"/>
      <c r="H142" s="72"/>
      <c r="I142" s="73"/>
      <c r="J142" s="74">
        <f t="shared" si="12"/>
        <v>0</v>
      </c>
    </row>
    <row r="143" spans="1:16" x14ac:dyDescent="0.2">
      <c r="A143" s="285"/>
      <c r="B143" s="70"/>
      <c r="C143" s="70"/>
      <c r="D143" s="70"/>
      <c r="E143" s="71"/>
      <c r="F143" s="71"/>
      <c r="G143" s="145"/>
      <c r="H143" s="72"/>
      <c r="I143" s="73"/>
      <c r="J143" s="74">
        <f t="shared" si="12"/>
        <v>0</v>
      </c>
    </row>
    <row r="144" spans="1:16" x14ac:dyDescent="0.2">
      <c r="A144" s="285"/>
      <c r="B144" s="70"/>
      <c r="C144" s="70"/>
      <c r="D144" s="70"/>
      <c r="E144" s="71"/>
      <c r="F144" s="71"/>
      <c r="G144" s="145"/>
      <c r="H144" s="72"/>
      <c r="I144" s="73"/>
      <c r="J144" s="74">
        <f t="shared" si="12"/>
        <v>0</v>
      </c>
    </row>
    <row r="145" spans="1:16" x14ac:dyDescent="0.2">
      <c r="A145" s="285"/>
      <c r="B145" s="70"/>
      <c r="C145" s="70"/>
      <c r="D145" s="70"/>
      <c r="E145" s="71"/>
      <c r="F145" s="71"/>
      <c r="G145" s="145"/>
      <c r="H145" s="72"/>
      <c r="I145" s="73"/>
      <c r="J145" s="74">
        <f t="shared" si="12"/>
        <v>0</v>
      </c>
    </row>
    <row r="146" spans="1:16" x14ac:dyDescent="0.2">
      <c r="A146" s="285"/>
      <c r="B146" s="70"/>
      <c r="C146" s="70"/>
      <c r="D146" s="70"/>
      <c r="E146" s="71"/>
      <c r="F146" s="71"/>
      <c r="G146" s="145"/>
      <c r="H146" s="72"/>
      <c r="I146" s="73"/>
      <c r="J146" s="74">
        <f t="shared" si="12"/>
        <v>0</v>
      </c>
    </row>
    <row r="147" spans="1:16" x14ac:dyDescent="0.2">
      <c r="A147" s="285"/>
      <c r="B147" s="70"/>
      <c r="C147" s="70"/>
      <c r="D147" s="70"/>
      <c r="E147" s="71"/>
      <c r="F147" s="71"/>
      <c r="G147" s="145"/>
      <c r="H147" s="72"/>
      <c r="I147" s="73"/>
      <c r="J147" s="74">
        <f>H147*I147</f>
        <v>0</v>
      </c>
    </row>
    <row r="148" spans="1:16" x14ac:dyDescent="0.2">
      <c r="A148" s="285"/>
      <c r="B148" s="70"/>
      <c r="C148" s="70"/>
      <c r="D148" s="70"/>
      <c r="E148" s="71"/>
      <c r="F148" s="71"/>
      <c r="G148" s="145"/>
      <c r="H148" s="72"/>
      <c r="I148" s="73"/>
      <c r="J148" s="74">
        <f>H148*I148</f>
        <v>0</v>
      </c>
    </row>
    <row r="149" spans="1:16" x14ac:dyDescent="0.2">
      <c r="A149" s="285"/>
      <c r="B149" s="70"/>
      <c r="C149" s="70"/>
      <c r="D149" s="70"/>
      <c r="E149" s="71"/>
      <c r="F149" s="71"/>
      <c r="G149" s="145"/>
      <c r="H149" s="72"/>
      <c r="I149" s="73"/>
      <c r="J149" s="74">
        <f>H149*I149</f>
        <v>0</v>
      </c>
    </row>
    <row r="150" spans="1:16" ht="12.75" thickBot="1" x14ac:dyDescent="0.25">
      <c r="A150" s="285"/>
      <c r="B150" s="70"/>
      <c r="C150" s="70"/>
      <c r="D150" s="70"/>
      <c r="E150" s="71"/>
      <c r="F150" s="71"/>
      <c r="G150" s="145"/>
      <c r="H150" s="72"/>
      <c r="I150" s="73"/>
      <c r="J150" s="74">
        <f>H150*I150</f>
        <v>0</v>
      </c>
    </row>
    <row r="151" spans="1:16" s="19" customFormat="1" ht="15" customHeight="1" thickTop="1" thickBot="1" x14ac:dyDescent="0.25">
      <c r="C151" s="161"/>
      <c r="D151" s="161"/>
      <c r="E151" s="161"/>
      <c r="F151" s="162"/>
      <c r="G151" s="162"/>
      <c r="H151" s="225"/>
      <c r="I151" s="21" t="s">
        <v>226</v>
      </c>
      <c r="J151" s="25">
        <f>SUM(J136:J150)</f>
        <v>0</v>
      </c>
      <c r="K151" s="3"/>
      <c r="L151" s="3"/>
      <c r="M151" s="3"/>
      <c r="N151" s="3"/>
      <c r="O151" s="3"/>
      <c r="P151" s="3"/>
    </row>
    <row r="152" spans="1:16" ht="22.5" thickTop="1" x14ac:dyDescent="0.2">
      <c r="A152" s="222" t="s">
        <v>118</v>
      </c>
      <c r="B152" s="197" t="s">
        <v>103</v>
      </c>
      <c r="C152" s="65"/>
      <c r="D152" s="65"/>
      <c r="E152" s="66"/>
      <c r="F152" s="66"/>
      <c r="G152" s="65"/>
      <c r="H152" s="67"/>
      <c r="I152" s="127"/>
      <c r="J152" s="68"/>
    </row>
    <row r="153" spans="1:16" x14ac:dyDescent="0.2">
      <c r="A153" s="285"/>
      <c r="B153" s="33"/>
      <c r="C153" s="33"/>
      <c r="D153" s="33"/>
      <c r="E153" s="34"/>
      <c r="F153" s="34"/>
      <c r="G153" s="145"/>
      <c r="H153" s="49"/>
      <c r="I153" s="36"/>
      <c r="J153" s="74">
        <f>H153*I153</f>
        <v>0</v>
      </c>
    </row>
    <row r="154" spans="1:16" x14ac:dyDescent="0.2">
      <c r="A154" s="285"/>
      <c r="B154" s="33"/>
      <c r="C154" s="33"/>
      <c r="D154" s="33"/>
      <c r="E154" s="34"/>
      <c r="F154" s="34"/>
      <c r="G154" s="145"/>
      <c r="H154" s="49"/>
      <c r="I154" s="36"/>
      <c r="J154" s="74">
        <f>H154*I154</f>
        <v>0</v>
      </c>
    </row>
    <row r="155" spans="1:16" x14ac:dyDescent="0.2">
      <c r="A155" s="285"/>
      <c r="B155" s="33"/>
      <c r="C155" s="33"/>
      <c r="D155" s="33"/>
      <c r="E155" s="34"/>
      <c r="F155" s="34"/>
      <c r="G155" s="145"/>
      <c r="H155" s="49"/>
      <c r="I155" s="36"/>
      <c r="J155" s="74">
        <f>H155*I155</f>
        <v>0</v>
      </c>
    </row>
    <row r="156" spans="1:16" x14ac:dyDescent="0.2">
      <c r="A156" s="285"/>
      <c r="B156" s="33"/>
      <c r="C156" s="33"/>
      <c r="D156" s="33"/>
      <c r="E156" s="34"/>
      <c r="F156" s="34"/>
      <c r="G156" s="145"/>
      <c r="H156" s="49"/>
      <c r="I156" s="36"/>
      <c r="J156" s="74">
        <f t="shared" ref="J156:J167" si="13">H156*I156</f>
        <v>0</v>
      </c>
    </row>
    <row r="157" spans="1:16" x14ac:dyDescent="0.2">
      <c r="A157" s="285"/>
      <c r="B157" s="70"/>
      <c r="C157" s="70"/>
      <c r="D157" s="70"/>
      <c r="E157" s="71"/>
      <c r="F157" s="71"/>
      <c r="G157" s="145"/>
      <c r="H157" s="72"/>
      <c r="I157" s="73"/>
      <c r="J157" s="74">
        <f t="shared" si="13"/>
        <v>0</v>
      </c>
    </row>
    <row r="158" spans="1:16" x14ac:dyDescent="0.2">
      <c r="A158" s="285"/>
      <c r="B158" s="70"/>
      <c r="C158" s="70"/>
      <c r="D158" s="70"/>
      <c r="E158" s="71"/>
      <c r="F158" s="71"/>
      <c r="G158" s="145"/>
      <c r="H158" s="72"/>
      <c r="I158" s="73"/>
      <c r="J158" s="74">
        <f t="shared" si="13"/>
        <v>0</v>
      </c>
    </row>
    <row r="159" spans="1:16" x14ac:dyDescent="0.2">
      <c r="A159" s="285"/>
      <c r="B159" s="70"/>
      <c r="C159" s="70"/>
      <c r="D159" s="70"/>
      <c r="E159" s="71"/>
      <c r="F159" s="71"/>
      <c r="G159" s="145"/>
      <c r="H159" s="72"/>
      <c r="I159" s="73"/>
      <c r="J159" s="74">
        <f t="shared" si="13"/>
        <v>0</v>
      </c>
    </row>
    <row r="160" spans="1:16" x14ac:dyDescent="0.2">
      <c r="A160" s="285"/>
      <c r="B160" s="70"/>
      <c r="C160" s="70"/>
      <c r="D160" s="70"/>
      <c r="E160" s="71"/>
      <c r="F160" s="71"/>
      <c r="G160" s="145"/>
      <c r="H160" s="72"/>
      <c r="I160" s="73"/>
      <c r="J160" s="74">
        <f t="shared" si="13"/>
        <v>0</v>
      </c>
    </row>
    <row r="161" spans="1:17" x14ac:dyDescent="0.2">
      <c r="A161" s="285"/>
      <c r="B161" s="70"/>
      <c r="C161" s="76"/>
      <c r="D161" s="70"/>
      <c r="E161" s="71"/>
      <c r="F161" s="71"/>
      <c r="G161" s="145"/>
      <c r="H161" s="72"/>
      <c r="I161" s="73"/>
      <c r="J161" s="74">
        <f t="shared" si="13"/>
        <v>0</v>
      </c>
    </row>
    <row r="162" spans="1:17" x14ac:dyDescent="0.2">
      <c r="A162" s="285"/>
      <c r="B162" s="70"/>
      <c r="C162" s="70"/>
      <c r="D162" s="70"/>
      <c r="E162" s="71"/>
      <c r="F162" s="71"/>
      <c r="G162" s="145"/>
      <c r="H162" s="72"/>
      <c r="I162" s="73"/>
      <c r="J162" s="74">
        <f t="shared" si="13"/>
        <v>0</v>
      </c>
    </row>
    <row r="163" spans="1:17" x14ac:dyDescent="0.2">
      <c r="A163" s="285"/>
      <c r="B163" s="70"/>
      <c r="C163" s="70"/>
      <c r="D163" s="70"/>
      <c r="E163" s="71"/>
      <c r="F163" s="71"/>
      <c r="G163" s="145"/>
      <c r="H163" s="72"/>
      <c r="I163" s="73"/>
      <c r="J163" s="74">
        <f t="shared" si="13"/>
        <v>0</v>
      </c>
    </row>
    <row r="164" spans="1:17" x14ac:dyDescent="0.2">
      <c r="A164" s="285"/>
      <c r="B164" s="70"/>
      <c r="C164" s="70"/>
      <c r="D164" s="70"/>
      <c r="E164" s="71"/>
      <c r="F164" s="71"/>
      <c r="G164" s="145"/>
      <c r="H164" s="72"/>
      <c r="I164" s="73"/>
      <c r="J164" s="74">
        <f t="shared" si="13"/>
        <v>0</v>
      </c>
    </row>
    <row r="165" spans="1:17" x14ac:dyDescent="0.2">
      <c r="A165" s="285"/>
      <c r="B165" s="70"/>
      <c r="C165" s="70"/>
      <c r="D165" s="70"/>
      <c r="E165" s="71"/>
      <c r="F165" s="71"/>
      <c r="G165" s="145"/>
      <c r="H165" s="72"/>
      <c r="I165" s="73"/>
      <c r="J165" s="74">
        <f t="shared" si="13"/>
        <v>0</v>
      </c>
    </row>
    <row r="166" spans="1:17" x14ac:dyDescent="0.2">
      <c r="A166" s="285"/>
      <c r="B166" s="77"/>
      <c r="C166" s="70"/>
      <c r="D166" s="70"/>
      <c r="E166" s="71"/>
      <c r="F166" s="71"/>
      <c r="G166" s="145"/>
      <c r="H166" s="72"/>
      <c r="I166" s="73"/>
      <c r="J166" s="74">
        <f t="shared" si="13"/>
        <v>0</v>
      </c>
    </row>
    <row r="167" spans="1:17" ht="12.75" thickBot="1" x14ac:dyDescent="0.25">
      <c r="A167" s="285"/>
      <c r="B167" s="70"/>
      <c r="C167" s="70"/>
      <c r="D167" s="70"/>
      <c r="E167" s="71"/>
      <c r="F167" s="71"/>
      <c r="G167" s="145"/>
      <c r="H167" s="72"/>
      <c r="I167" s="73"/>
      <c r="J167" s="74">
        <f t="shared" si="13"/>
        <v>0</v>
      </c>
    </row>
    <row r="168" spans="1:17" s="19" customFormat="1" ht="15" customHeight="1" thickTop="1" thickBot="1" x14ac:dyDescent="0.25">
      <c r="C168" s="177"/>
      <c r="D168" s="177"/>
      <c r="E168" s="177"/>
      <c r="F168" s="178"/>
      <c r="G168" s="178"/>
      <c r="H168" s="227"/>
      <c r="I168" s="21" t="s">
        <v>119</v>
      </c>
      <c r="J168" s="25">
        <f>SUM(J153:J167)</f>
        <v>0</v>
      </c>
      <c r="K168" s="3"/>
      <c r="L168" s="3"/>
      <c r="M168" s="3"/>
      <c r="N168" s="3"/>
      <c r="O168" s="3"/>
      <c r="P168" s="3"/>
      <c r="Q168" s="3"/>
    </row>
    <row r="169" spans="1:17" s="19" customFormat="1" ht="15" customHeight="1" thickTop="1" thickBot="1" x14ac:dyDescent="0.25">
      <c r="C169" s="177"/>
      <c r="D169" s="177"/>
      <c r="E169" s="177"/>
      <c r="F169" s="178"/>
      <c r="G169" s="178"/>
      <c r="H169" s="204"/>
      <c r="I169" s="205"/>
      <c r="J169" s="206"/>
      <c r="K169" s="3"/>
      <c r="L169" s="3"/>
      <c r="M169" s="3"/>
      <c r="N169" s="3"/>
      <c r="O169" s="3"/>
      <c r="P169" s="3"/>
      <c r="Q169" s="3"/>
    </row>
    <row r="170" spans="1:17" ht="16.5" thickTop="1" thickBot="1" x14ac:dyDescent="0.3">
      <c r="B170" s="79"/>
      <c r="C170" s="79"/>
      <c r="D170" s="79"/>
      <c r="E170" s="80"/>
      <c r="F170" s="81"/>
      <c r="G170" s="82"/>
      <c r="H170" s="83"/>
      <c r="I170" s="153" t="s">
        <v>91</v>
      </c>
      <c r="J170" s="143">
        <f>J134+J151+J168</f>
        <v>0</v>
      </c>
    </row>
    <row r="171" spans="1:17" ht="7.5" customHeight="1" thickTop="1" x14ac:dyDescent="0.2">
      <c r="B171" s="63"/>
      <c r="C171" s="63"/>
      <c r="D171" s="62"/>
      <c r="E171" s="62"/>
    </row>
    <row r="172" spans="1:17" ht="16.5" customHeight="1" x14ac:dyDescent="0.3">
      <c r="B172" s="150" t="s">
        <v>64</v>
      </c>
      <c r="C172" s="151" t="str">
        <f>IF(ISBLANK('Example 2'!$D$5),"",'Example 2'!$D$5)</f>
        <v>Playtime Calculus</v>
      </c>
      <c r="D172" s="151"/>
      <c r="E172" s="62"/>
    </row>
    <row r="173" spans="1:17" ht="16.5" customHeight="1" x14ac:dyDescent="0.2">
      <c r="B173" s="265" t="s">
        <v>87</v>
      </c>
      <c r="C173" s="265"/>
      <c r="D173" s="175"/>
      <c r="E173" s="62"/>
      <c r="H173" s="266" t="s">
        <v>17</v>
      </c>
      <c r="I173" s="266"/>
      <c r="J173" s="266"/>
    </row>
    <row r="174" spans="1:17" ht="7.5" customHeight="1" x14ac:dyDescent="0.2">
      <c r="B174" s="265"/>
      <c r="C174" s="265"/>
      <c r="D174" s="176"/>
      <c r="E174" s="62"/>
      <c r="H174" s="266"/>
      <c r="I174" s="266"/>
      <c r="J174" s="266"/>
    </row>
    <row r="175" spans="1:17" s="8" customFormat="1" ht="15.75" customHeight="1" x14ac:dyDescent="0.25">
      <c r="B175" s="267" t="s">
        <v>68</v>
      </c>
      <c r="C175" s="267"/>
      <c r="D175" s="267"/>
      <c r="E175" s="267"/>
      <c r="F175" s="267"/>
      <c r="G175" s="267"/>
      <c r="H175" s="268" t="s">
        <v>23</v>
      </c>
      <c r="I175" s="268"/>
      <c r="J175" s="268"/>
      <c r="K175" s="3"/>
      <c r="M175" s="3"/>
      <c r="N175" s="3"/>
      <c r="O175" s="3"/>
      <c r="P175" s="3"/>
    </row>
    <row r="176" spans="1:17" s="5" customFormat="1" ht="53.25" customHeight="1" x14ac:dyDescent="0.2">
      <c r="B176" s="124" t="s">
        <v>59</v>
      </c>
      <c r="C176" s="124" t="s">
        <v>41</v>
      </c>
      <c r="D176" s="124" t="s">
        <v>13</v>
      </c>
      <c r="E176" s="124" t="s">
        <v>18</v>
      </c>
      <c r="F176" s="124" t="s">
        <v>30</v>
      </c>
      <c r="G176" s="124" t="s">
        <v>31</v>
      </c>
      <c r="H176" s="125" t="s">
        <v>24</v>
      </c>
      <c r="I176" s="125" t="s">
        <v>6</v>
      </c>
      <c r="J176" s="126" t="s">
        <v>22</v>
      </c>
      <c r="K176" s="3"/>
      <c r="L176" s="3"/>
      <c r="M176" s="3"/>
      <c r="N176" s="3"/>
    </row>
    <row r="177" spans="1:12" s="69" customFormat="1" ht="15" customHeight="1" x14ac:dyDescent="0.25">
      <c r="A177" s="222" t="s">
        <v>120</v>
      </c>
      <c r="B177" s="123" t="s">
        <v>67</v>
      </c>
      <c r="C177" s="65"/>
      <c r="D177" s="65"/>
      <c r="E177" s="66"/>
      <c r="F177" s="66"/>
      <c r="G177" s="65"/>
      <c r="H177" s="67"/>
      <c r="I177" s="67"/>
      <c r="J177" s="68"/>
      <c r="K177" s="287" t="s">
        <v>95</v>
      </c>
      <c r="L177" s="288"/>
    </row>
    <row r="178" spans="1:12" s="75" customFormat="1" ht="15" customHeight="1" x14ac:dyDescent="0.25">
      <c r="A178" s="286"/>
      <c r="B178" s="33"/>
      <c r="C178" s="33"/>
      <c r="D178" s="33"/>
      <c r="E178" s="34"/>
      <c r="F178" s="34"/>
      <c r="G178" s="145"/>
      <c r="H178" s="49"/>
      <c r="I178" s="36"/>
      <c r="J178" s="74">
        <f>H178*I178</f>
        <v>0</v>
      </c>
      <c r="K178" s="287"/>
      <c r="L178" s="288"/>
    </row>
    <row r="179" spans="1:12" s="75" customFormat="1" ht="15" customHeight="1" x14ac:dyDescent="0.25">
      <c r="A179" s="286"/>
      <c r="B179" s="70"/>
      <c r="C179" s="70"/>
      <c r="D179" s="70"/>
      <c r="E179" s="71"/>
      <c r="F179" s="71"/>
      <c r="G179" s="145"/>
      <c r="H179" s="72"/>
      <c r="I179" s="73"/>
      <c r="J179" s="74">
        <f>H179*I179</f>
        <v>0</v>
      </c>
      <c r="K179" s="287"/>
      <c r="L179" s="288"/>
    </row>
    <row r="180" spans="1:12" s="75" customFormat="1" ht="15" customHeight="1" x14ac:dyDescent="0.25">
      <c r="A180" s="286"/>
      <c r="B180" s="70"/>
      <c r="C180" s="70"/>
      <c r="D180" s="70"/>
      <c r="E180" s="71"/>
      <c r="F180" s="71"/>
      <c r="G180" s="145"/>
      <c r="H180" s="72"/>
      <c r="I180" s="73"/>
      <c r="J180" s="74">
        <f t="shared" ref="J180" si="14">H180*I180</f>
        <v>0</v>
      </c>
      <c r="K180" s="287"/>
      <c r="L180" s="288"/>
    </row>
    <row r="181" spans="1:12" s="75" customFormat="1" ht="15" customHeight="1" x14ac:dyDescent="0.25">
      <c r="A181" s="286"/>
      <c r="B181" s="70"/>
      <c r="C181" s="70"/>
      <c r="D181" s="70"/>
      <c r="E181" s="71"/>
      <c r="F181" s="71"/>
      <c r="G181" s="145"/>
      <c r="H181" s="72"/>
      <c r="I181" s="73"/>
      <c r="J181" s="74">
        <f>H181*I181</f>
        <v>0</v>
      </c>
      <c r="K181" s="287"/>
      <c r="L181" s="288"/>
    </row>
    <row r="182" spans="1:12" s="69" customFormat="1" ht="15" customHeight="1" x14ac:dyDescent="0.25">
      <c r="A182" s="286"/>
      <c r="B182" s="123" t="s">
        <v>42</v>
      </c>
      <c r="C182" s="65"/>
      <c r="D182" s="65"/>
      <c r="E182" s="66"/>
      <c r="F182" s="66"/>
      <c r="G182" s="65"/>
      <c r="H182" s="67"/>
      <c r="I182" s="127"/>
      <c r="J182" s="68"/>
      <c r="K182" s="287"/>
      <c r="L182" s="288"/>
    </row>
    <row r="183" spans="1:12" s="75" customFormat="1" x14ac:dyDescent="0.25">
      <c r="A183" s="286"/>
      <c r="B183" s="33"/>
      <c r="C183" s="234"/>
      <c r="D183" s="33"/>
      <c r="E183" s="34"/>
      <c r="F183" s="34"/>
      <c r="G183" s="145"/>
      <c r="H183" s="49"/>
      <c r="I183" s="36"/>
      <c r="J183" s="74">
        <f>H183*I183</f>
        <v>0</v>
      </c>
      <c r="K183" s="287"/>
      <c r="L183" s="288"/>
    </row>
    <row r="184" spans="1:12" s="75" customFormat="1" ht="15" customHeight="1" x14ac:dyDescent="0.25">
      <c r="A184" s="286"/>
      <c r="B184" s="70"/>
      <c r="C184" s="70"/>
      <c r="D184" s="70"/>
      <c r="E184" s="71"/>
      <c r="F184" s="71"/>
      <c r="G184" s="145"/>
      <c r="H184" s="72"/>
      <c r="I184" s="73"/>
      <c r="J184" s="74">
        <f t="shared" ref="J184:J185" si="15">H184*I184</f>
        <v>0</v>
      </c>
      <c r="K184" s="287"/>
      <c r="L184" s="288"/>
    </row>
    <row r="185" spans="1:12" s="75" customFormat="1" ht="15" customHeight="1" x14ac:dyDescent="0.25">
      <c r="A185" s="286"/>
      <c r="B185" s="70"/>
      <c r="C185" s="70"/>
      <c r="D185" s="70"/>
      <c r="E185" s="71"/>
      <c r="F185" s="71"/>
      <c r="G185" s="145"/>
      <c r="H185" s="72"/>
      <c r="I185" s="73"/>
      <c r="J185" s="74">
        <f t="shared" si="15"/>
        <v>0</v>
      </c>
      <c r="K185" s="287"/>
      <c r="L185" s="288"/>
    </row>
    <row r="186" spans="1:12" s="75" customFormat="1" ht="15" customHeight="1" x14ac:dyDescent="0.25">
      <c r="A186" s="286"/>
      <c r="B186" s="70"/>
      <c r="C186" s="70"/>
      <c r="D186" s="70"/>
      <c r="E186" s="71"/>
      <c r="F186" s="71"/>
      <c r="G186" s="145"/>
      <c r="H186" s="72"/>
      <c r="I186" s="73"/>
      <c r="J186" s="74">
        <f>H186*I186</f>
        <v>0</v>
      </c>
      <c r="K186" s="287"/>
      <c r="L186" s="288"/>
    </row>
    <row r="187" spans="1:12" s="69" customFormat="1" ht="15" customHeight="1" x14ac:dyDescent="0.25">
      <c r="A187" s="286"/>
      <c r="B187" s="250" t="s">
        <v>65</v>
      </c>
      <c r="C187" s="251"/>
      <c r="D187" s="251"/>
      <c r="E187" s="252"/>
      <c r="F187" s="252"/>
      <c r="G187" s="251"/>
      <c r="H187" s="253"/>
      <c r="I187" s="254"/>
      <c r="J187" s="255"/>
      <c r="K187" s="289" t="s">
        <v>70</v>
      </c>
      <c r="L187" s="290"/>
    </row>
    <row r="188" spans="1:12" s="75" customFormat="1" ht="12" customHeight="1" x14ac:dyDescent="0.25">
      <c r="A188" s="286"/>
      <c r="B188" s="33"/>
      <c r="C188" s="235"/>
      <c r="D188" s="19"/>
      <c r="E188" s="33"/>
      <c r="F188" s="34"/>
      <c r="G188" s="145"/>
      <c r="H188" s="49"/>
      <c r="I188" s="36"/>
      <c r="J188" s="74">
        <f>H188*I188</f>
        <v>0</v>
      </c>
      <c r="K188" s="289"/>
      <c r="L188" s="290"/>
    </row>
    <row r="189" spans="1:12" s="75" customFormat="1" ht="12" customHeight="1" x14ac:dyDescent="0.25">
      <c r="A189" s="286"/>
      <c r="B189" s="33"/>
      <c r="C189" s="33"/>
      <c r="D189" s="33"/>
      <c r="E189" s="34"/>
      <c r="F189" s="34"/>
      <c r="G189" s="145"/>
      <c r="H189" s="49"/>
      <c r="I189" s="36"/>
      <c r="J189" s="74">
        <f t="shared" ref="J189" si="16">H189*I189</f>
        <v>0</v>
      </c>
      <c r="K189" s="289"/>
      <c r="L189" s="290"/>
    </row>
    <row r="190" spans="1:12" s="75" customFormat="1" ht="12" customHeight="1" x14ac:dyDescent="0.25">
      <c r="A190" s="286"/>
      <c r="B190" s="70"/>
      <c r="C190" s="76"/>
      <c r="D190" s="70"/>
      <c r="E190" s="71"/>
      <c r="F190" s="71"/>
      <c r="G190" s="145"/>
      <c r="H190" s="72"/>
      <c r="I190" s="73"/>
      <c r="J190" s="74">
        <f>H190*I190</f>
        <v>0</v>
      </c>
      <c r="K190" s="289"/>
      <c r="L190" s="290"/>
    </row>
    <row r="191" spans="1:12" s="69" customFormat="1" ht="15" customHeight="1" x14ac:dyDescent="0.25">
      <c r="A191" s="286"/>
      <c r="B191" s="250" t="s">
        <v>93</v>
      </c>
      <c r="C191" s="256"/>
      <c r="D191" s="256"/>
      <c r="E191" s="256"/>
      <c r="F191" s="256"/>
      <c r="G191" s="256"/>
      <c r="H191" s="256"/>
      <c r="I191" s="256"/>
      <c r="J191" s="256"/>
      <c r="K191" s="289"/>
      <c r="L191" s="290"/>
    </row>
    <row r="192" spans="1:12" s="75" customFormat="1" ht="12" customHeight="1" x14ac:dyDescent="0.25">
      <c r="A192" s="286"/>
      <c r="B192" s="33"/>
      <c r="C192" s="33"/>
      <c r="D192" s="33"/>
      <c r="E192" s="34"/>
      <c r="F192" s="34"/>
      <c r="G192" s="145"/>
      <c r="H192" s="49"/>
      <c r="I192" s="36"/>
      <c r="J192" s="74">
        <f>H192*I192</f>
        <v>0</v>
      </c>
      <c r="K192" s="289"/>
      <c r="L192" s="290"/>
    </row>
    <row r="193" spans="1:18" s="75" customFormat="1" ht="12" customHeight="1" x14ac:dyDescent="0.25">
      <c r="A193" s="286"/>
      <c r="B193" s="70"/>
      <c r="C193" s="70"/>
      <c r="D193" s="70"/>
      <c r="E193" s="71"/>
      <c r="F193" s="71"/>
      <c r="G193" s="145"/>
      <c r="H193" s="72"/>
      <c r="I193" s="73"/>
      <c r="J193" s="74">
        <f>H193*I193</f>
        <v>0</v>
      </c>
      <c r="K193" s="289"/>
      <c r="L193" s="290"/>
    </row>
    <row r="194" spans="1:18" s="75" customFormat="1" ht="12" customHeight="1" x14ac:dyDescent="0.25">
      <c r="A194" s="286"/>
      <c r="B194" s="70"/>
      <c r="C194" s="70"/>
      <c r="D194" s="70"/>
      <c r="E194" s="71"/>
      <c r="F194" s="71"/>
      <c r="G194" s="145"/>
      <c r="H194" s="72"/>
      <c r="I194" s="73"/>
      <c r="J194" s="74">
        <f>H194*I194</f>
        <v>0</v>
      </c>
      <c r="K194" s="289"/>
      <c r="L194" s="290"/>
    </row>
    <row r="195" spans="1:18" s="69" customFormat="1" ht="15" customHeight="1" x14ac:dyDescent="0.25">
      <c r="A195" s="286"/>
      <c r="B195" s="250" t="s">
        <v>66</v>
      </c>
      <c r="C195" s="256"/>
      <c r="D195" s="256"/>
      <c r="E195" s="256"/>
      <c r="F195" s="256"/>
      <c r="G195" s="256"/>
      <c r="H195" s="256"/>
      <c r="I195" s="256"/>
      <c r="J195" s="256"/>
      <c r="K195" s="289"/>
      <c r="L195" s="290"/>
    </row>
    <row r="196" spans="1:18" s="75" customFormat="1" ht="12" customHeight="1" x14ac:dyDescent="0.25">
      <c r="A196" s="286"/>
      <c r="B196" s="33"/>
      <c r="C196" s="33"/>
      <c r="D196" s="33"/>
      <c r="E196" s="34"/>
      <c r="F196" s="34"/>
      <c r="G196" s="145"/>
      <c r="H196" s="49"/>
      <c r="I196" s="36"/>
      <c r="J196" s="74">
        <f>H196*I196</f>
        <v>0</v>
      </c>
      <c r="K196" s="289"/>
      <c r="L196" s="290"/>
    </row>
    <row r="197" spans="1:18" s="75" customFormat="1" ht="12" customHeight="1" x14ac:dyDescent="0.25">
      <c r="A197" s="286"/>
      <c r="B197" s="70"/>
      <c r="C197" s="70"/>
      <c r="D197" s="70"/>
      <c r="E197" s="71"/>
      <c r="F197" s="71"/>
      <c r="G197" s="145"/>
      <c r="H197" s="72"/>
      <c r="I197" s="73"/>
      <c r="J197" s="74">
        <f>H197*I197</f>
        <v>0</v>
      </c>
      <c r="K197" s="289"/>
      <c r="L197" s="290"/>
    </row>
    <row r="198" spans="1:18" ht="12" customHeight="1" thickBot="1" x14ac:dyDescent="0.25">
      <c r="A198" s="286"/>
      <c r="B198" s="77"/>
      <c r="C198" s="77"/>
      <c r="D198" s="77"/>
      <c r="E198" s="121"/>
      <c r="F198" s="121"/>
      <c r="G198" s="145"/>
      <c r="H198" s="122"/>
      <c r="I198" s="73"/>
      <c r="J198" s="74">
        <f>H198*I198</f>
        <v>0</v>
      </c>
      <c r="K198" s="289"/>
      <c r="L198" s="290"/>
    </row>
    <row r="199" spans="1:18" s="19" customFormat="1" ht="15" customHeight="1" thickTop="1" thickBot="1" x14ac:dyDescent="0.25">
      <c r="C199" s="161"/>
      <c r="D199" s="161"/>
      <c r="E199" s="161"/>
      <c r="F199" s="162"/>
      <c r="G199" s="162"/>
      <c r="H199" s="225"/>
      <c r="I199" s="21" t="s">
        <v>121</v>
      </c>
      <c r="J199" s="25">
        <f>SUM(J178:J198)</f>
        <v>0</v>
      </c>
      <c r="K199" s="3"/>
      <c r="L199" s="3"/>
      <c r="M199" s="3"/>
      <c r="N199" s="3"/>
      <c r="O199" s="3"/>
      <c r="P199" s="3"/>
    </row>
    <row r="200" spans="1:18" s="214" customFormat="1" ht="15" customHeight="1" thickTop="1" thickBot="1" x14ac:dyDescent="0.25">
      <c r="C200" s="216"/>
      <c r="D200" s="216"/>
      <c r="E200" s="216"/>
      <c r="F200" s="217"/>
      <c r="G200" s="217"/>
      <c r="H200" s="216"/>
      <c r="I200" s="205"/>
      <c r="J200" s="218"/>
      <c r="K200" s="215"/>
      <c r="L200" s="215"/>
      <c r="M200" s="215"/>
      <c r="N200" s="215"/>
      <c r="O200" s="215"/>
      <c r="P200" s="215"/>
    </row>
    <row r="201" spans="1:18" ht="16.5" customHeight="1" thickTop="1" thickBot="1" x14ac:dyDescent="0.3">
      <c r="B201" s="241"/>
      <c r="C201" s="241"/>
      <c r="D201" s="241"/>
      <c r="E201" s="242"/>
      <c r="F201" s="243"/>
      <c r="G201" s="244"/>
      <c r="H201" s="245"/>
      <c r="I201" s="246" t="s">
        <v>122</v>
      </c>
      <c r="J201" s="143">
        <f>J168+J199</f>
        <v>0</v>
      </c>
      <c r="K201" s="78"/>
      <c r="L201" s="78"/>
      <c r="M201" s="78"/>
      <c r="N201" s="78"/>
      <c r="O201" s="78"/>
      <c r="P201" s="78"/>
      <c r="Q201" s="78"/>
      <c r="R201" s="78"/>
    </row>
    <row r="202" spans="1:18" s="214" customFormat="1" ht="15" customHeight="1" thickTop="1" x14ac:dyDescent="0.2">
      <c r="C202" s="216"/>
      <c r="D202" s="216"/>
      <c r="E202" s="216"/>
      <c r="F202" s="217"/>
      <c r="G202" s="217"/>
      <c r="H202" s="216"/>
      <c r="I202" s="205"/>
      <c r="J202" s="219"/>
      <c r="K202" s="215"/>
      <c r="L202" s="215"/>
      <c r="M202" s="215"/>
      <c r="N202" s="215"/>
      <c r="O202" s="215"/>
      <c r="P202" s="215"/>
    </row>
    <row r="203" spans="1:18" s="75" customFormat="1" ht="15" customHeight="1" x14ac:dyDescent="0.2">
      <c r="A203" s="222" t="s">
        <v>113</v>
      </c>
      <c r="B203" s="207" t="s">
        <v>244</v>
      </c>
      <c r="C203" s="208"/>
      <c r="D203" s="208"/>
      <c r="E203" s="209"/>
      <c r="F203" s="209"/>
      <c r="G203" s="210"/>
      <c r="H203" s="211"/>
      <c r="I203" s="212"/>
      <c r="J203" s="213"/>
      <c r="K203" s="282" t="s">
        <v>232</v>
      </c>
      <c r="L203" s="283"/>
    </row>
    <row r="204" spans="1:18" s="75" customFormat="1" ht="12" customHeight="1" x14ac:dyDescent="0.25">
      <c r="A204" s="284"/>
      <c r="B204" s="33"/>
      <c r="C204" s="33"/>
      <c r="D204" s="33"/>
      <c r="E204" s="34"/>
      <c r="F204" s="34"/>
      <c r="G204" s="145"/>
      <c r="H204" s="49"/>
      <c r="I204" s="36"/>
      <c r="J204" s="74">
        <f t="shared" ref="J204:J205" si="17">H204*I204</f>
        <v>0</v>
      </c>
      <c r="K204" s="282"/>
      <c r="L204" s="283"/>
    </row>
    <row r="205" spans="1:18" s="75" customFormat="1" ht="12" customHeight="1" x14ac:dyDescent="0.25">
      <c r="A205" s="284"/>
      <c r="B205" s="77"/>
      <c r="C205" s="70"/>
      <c r="D205" s="70"/>
      <c r="E205" s="71"/>
      <c r="F205" s="71"/>
      <c r="G205" s="145"/>
      <c r="H205" s="72"/>
      <c r="I205" s="73"/>
      <c r="J205" s="74">
        <f t="shared" si="17"/>
        <v>0</v>
      </c>
      <c r="K205" s="282"/>
      <c r="L205" s="283"/>
    </row>
    <row r="206" spans="1:18" s="75" customFormat="1" ht="12" customHeight="1" thickBot="1" x14ac:dyDescent="0.3">
      <c r="A206" s="284"/>
      <c r="B206" s="70"/>
      <c r="C206" s="70"/>
      <c r="D206" s="70"/>
      <c r="E206" s="71"/>
      <c r="F206" s="71"/>
      <c r="G206" s="145"/>
      <c r="H206" s="72"/>
      <c r="I206" s="73"/>
      <c r="J206" s="74">
        <f>H206*I206</f>
        <v>0</v>
      </c>
      <c r="K206" s="282"/>
      <c r="L206" s="283"/>
    </row>
    <row r="207" spans="1:18" s="19" customFormat="1" ht="15" customHeight="1" thickTop="1" thickBot="1" x14ac:dyDescent="0.25">
      <c r="C207" s="177"/>
      <c r="D207" s="177"/>
      <c r="E207" s="177"/>
      <c r="F207" s="178"/>
      <c r="G207" s="178"/>
      <c r="H207" s="227"/>
      <c r="I207" s="21" t="s">
        <v>227</v>
      </c>
      <c r="J207" s="25">
        <f>SUM(J204:J206)</f>
        <v>0</v>
      </c>
      <c r="K207" s="3"/>
      <c r="L207" s="3"/>
      <c r="M207" s="3"/>
      <c r="N207" s="3"/>
      <c r="O207" s="3"/>
      <c r="P207" s="3"/>
    </row>
    <row r="208" spans="1:18" s="75" customFormat="1" ht="15" customHeight="1" thickTop="1" x14ac:dyDescent="0.2">
      <c r="A208" s="222" t="s">
        <v>116</v>
      </c>
      <c r="B208" s="223" t="s">
        <v>114</v>
      </c>
      <c r="C208" s="224"/>
      <c r="D208" s="224"/>
      <c r="E208" s="224"/>
      <c r="F208" s="224"/>
      <c r="G208" s="224"/>
      <c r="H208" s="224"/>
      <c r="I208" s="224"/>
      <c r="J208" s="213"/>
      <c r="K208" s="291" t="s">
        <v>69</v>
      </c>
      <c r="L208" s="292"/>
    </row>
    <row r="209" spans="1:18" s="75" customFormat="1" ht="12" customHeight="1" x14ac:dyDescent="0.25">
      <c r="A209" s="220"/>
      <c r="B209" s="33"/>
      <c r="C209" s="234"/>
      <c r="D209" s="33"/>
      <c r="E209" s="34"/>
      <c r="F209" s="34"/>
      <c r="G209" s="145"/>
      <c r="H209" s="49"/>
      <c r="I209" s="36"/>
      <c r="J209" s="74">
        <f t="shared" ref="J209:J211" si="18">H209*I209</f>
        <v>0</v>
      </c>
      <c r="K209" s="291"/>
      <c r="L209" s="292"/>
    </row>
    <row r="210" spans="1:18" s="75" customFormat="1" ht="12" customHeight="1" x14ac:dyDescent="0.25">
      <c r="A210" s="220"/>
      <c r="B210" s="77"/>
      <c r="C210" s="70"/>
      <c r="D210" s="70"/>
      <c r="E210" s="71"/>
      <c r="F210" s="71"/>
      <c r="G210" s="144"/>
      <c r="H210" s="72"/>
      <c r="I210" s="73"/>
      <c r="J210" s="74">
        <f t="shared" si="18"/>
        <v>0</v>
      </c>
      <c r="K210" s="291"/>
      <c r="L210" s="292"/>
    </row>
    <row r="211" spans="1:18" s="75" customFormat="1" ht="12" customHeight="1" thickBot="1" x14ac:dyDescent="0.3">
      <c r="A211" s="220"/>
      <c r="B211" s="70"/>
      <c r="C211" s="70"/>
      <c r="D211" s="70"/>
      <c r="E211" s="71"/>
      <c r="F211" s="71"/>
      <c r="G211" s="144"/>
      <c r="H211" s="72"/>
      <c r="I211" s="73"/>
      <c r="J211" s="74">
        <f t="shared" si="18"/>
        <v>0</v>
      </c>
      <c r="K211" s="291"/>
      <c r="L211" s="292"/>
    </row>
    <row r="212" spans="1:18" s="19" customFormat="1" ht="15" customHeight="1" thickTop="1" thickBot="1" x14ac:dyDescent="0.25">
      <c r="C212" s="177"/>
      <c r="D212" s="177"/>
      <c r="E212" s="177"/>
      <c r="F212" s="178"/>
      <c r="G212" s="178"/>
      <c r="H212" s="227"/>
      <c r="I212" s="21" t="s">
        <v>229</v>
      </c>
      <c r="J212" s="25">
        <f>SUM(J209:J211)</f>
        <v>0</v>
      </c>
      <c r="K212" s="3"/>
      <c r="L212" s="3"/>
      <c r="M212" s="3"/>
      <c r="N212" s="3"/>
      <c r="O212" s="3"/>
      <c r="P212" s="3"/>
    </row>
    <row r="213" spans="1:18" s="75" customFormat="1" ht="16.149999999999999" customHeight="1" thickTop="1" x14ac:dyDescent="0.2">
      <c r="A213" s="222" t="s">
        <v>117</v>
      </c>
      <c r="B213" s="207" t="s">
        <v>94</v>
      </c>
      <c r="C213" s="208"/>
      <c r="D213" s="208"/>
      <c r="E213" s="209"/>
      <c r="F213" s="209"/>
      <c r="G213" s="210"/>
      <c r="H213" s="211"/>
      <c r="I213" s="212"/>
      <c r="J213" s="212"/>
      <c r="K213" s="282" t="s">
        <v>233</v>
      </c>
      <c r="L213" s="283"/>
    </row>
    <row r="214" spans="1:18" s="78" customFormat="1" x14ac:dyDescent="0.2">
      <c r="A214" s="220"/>
      <c r="B214" s="236"/>
      <c r="C214" s="33"/>
      <c r="D214" s="236"/>
      <c r="E214" s="237"/>
      <c r="F214" s="237"/>
      <c r="G214" s="238"/>
      <c r="H214" s="239"/>
      <c r="I214" s="240"/>
      <c r="J214" s="74">
        <f t="shared" ref="J214:J216" si="19">H214*I214</f>
        <v>0</v>
      </c>
      <c r="K214" s="282"/>
      <c r="L214" s="283"/>
      <c r="M214" s="75"/>
      <c r="N214" s="75"/>
      <c r="O214" s="75"/>
      <c r="P214" s="75"/>
      <c r="Q214" s="75"/>
      <c r="R214" s="75"/>
    </row>
    <row r="215" spans="1:18" ht="15" customHeight="1" x14ac:dyDescent="0.2">
      <c r="A215" s="220"/>
      <c r="B215" s="70"/>
      <c r="C215" s="70"/>
      <c r="D215" s="70"/>
      <c r="E215" s="71"/>
      <c r="F215" s="71"/>
      <c r="G215" s="144"/>
      <c r="H215" s="72"/>
      <c r="I215" s="73"/>
      <c r="J215" s="74">
        <f t="shared" si="19"/>
        <v>0</v>
      </c>
      <c r="K215" s="282"/>
      <c r="L215" s="283"/>
      <c r="M215" s="75"/>
      <c r="N215" s="75"/>
      <c r="O215" s="75"/>
      <c r="P215" s="75"/>
      <c r="Q215" s="75"/>
      <c r="R215" s="75"/>
    </row>
    <row r="216" spans="1:18" ht="15.75" customHeight="1" thickBot="1" x14ac:dyDescent="0.25">
      <c r="A216" s="220"/>
      <c r="B216" s="70"/>
      <c r="C216" s="70"/>
      <c r="D216" s="70"/>
      <c r="E216" s="71"/>
      <c r="F216" s="71"/>
      <c r="G216" s="145"/>
      <c r="H216" s="72"/>
      <c r="I216" s="73"/>
      <c r="J216" s="74">
        <f t="shared" si="19"/>
        <v>0</v>
      </c>
      <c r="K216" s="282"/>
      <c r="L216" s="283"/>
      <c r="M216" s="75"/>
      <c r="N216" s="75"/>
      <c r="O216" s="75"/>
      <c r="P216" s="75"/>
      <c r="Q216" s="75"/>
      <c r="R216" s="75"/>
    </row>
    <row r="217" spans="1:18" s="19" customFormat="1" ht="15" customHeight="1" thickTop="1" thickBot="1" x14ac:dyDescent="0.25">
      <c r="C217" s="177"/>
      <c r="D217" s="177"/>
      <c r="E217" s="177"/>
      <c r="F217" s="178"/>
      <c r="G217" s="178"/>
      <c r="H217" s="227"/>
      <c r="I217" s="21" t="s">
        <v>230</v>
      </c>
      <c r="J217" s="25">
        <f>SUM(J214:J216)</f>
        <v>0</v>
      </c>
      <c r="K217" s="3"/>
      <c r="L217" s="3"/>
      <c r="M217" s="3"/>
      <c r="N217" s="3"/>
      <c r="O217" s="3"/>
      <c r="P217" s="3"/>
    </row>
    <row r="218" spans="1:18" s="69" customFormat="1" ht="15" customHeight="1" thickTop="1" x14ac:dyDescent="0.25">
      <c r="A218" s="222" t="s">
        <v>228</v>
      </c>
      <c r="B218" s="123" t="s">
        <v>243</v>
      </c>
      <c r="C218" s="65"/>
      <c r="D218" s="65"/>
      <c r="E218" s="66"/>
      <c r="F218" s="66"/>
      <c r="G218" s="65"/>
      <c r="H218" s="67"/>
      <c r="I218" s="127"/>
      <c r="J218" s="68"/>
      <c r="K218" s="282" t="s">
        <v>234</v>
      </c>
      <c r="L218" s="283"/>
    </row>
    <row r="219" spans="1:18" s="69" customFormat="1" x14ac:dyDescent="0.25">
      <c r="A219" s="220"/>
      <c r="B219" s="33"/>
      <c r="C219" s="33"/>
      <c r="D219" s="33"/>
      <c r="E219" s="34"/>
      <c r="F219" s="34"/>
      <c r="G219" s="145"/>
      <c r="H219" s="49"/>
      <c r="I219" s="36"/>
      <c r="J219" s="74">
        <f t="shared" ref="J219:J221" si="20">H219*I219</f>
        <v>0</v>
      </c>
      <c r="K219" s="282"/>
      <c r="L219" s="283"/>
    </row>
    <row r="220" spans="1:18" s="69" customFormat="1" ht="15" customHeight="1" x14ac:dyDescent="0.25">
      <c r="A220" s="220"/>
      <c r="B220" s="70"/>
      <c r="C220" s="70"/>
      <c r="D220" s="70"/>
      <c r="E220" s="71"/>
      <c r="F220" s="71"/>
      <c r="G220" s="145"/>
      <c r="H220" s="72"/>
      <c r="I220" s="73"/>
      <c r="J220" s="74">
        <f t="shared" si="20"/>
        <v>0</v>
      </c>
      <c r="K220" s="282"/>
      <c r="L220" s="283"/>
    </row>
    <row r="221" spans="1:18" s="75" customFormat="1" ht="12" customHeight="1" thickBot="1" x14ac:dyDescent="0.3">
      <c r="A221" s="220"/>
      <c r="B221" s="70"/>
      <c r="C221" s="70"/>
      <c r="D221" s="70"/>
      <c r="E221" s="71"/>
      <c r="F221" s="71"/>
      <c r="G221" s="145"/>
      <c r="H221" s="72"/>
      <c r="I221" s="73"/>
      <c r="J221" s="74">
        <f t="shared" si="20"/>
        <v>0</v>
      </c>
      <c r="K221" s="282"/>
      <c r="L221" s="283"/>
    </row>
    <row r="222" spans="1:18" s="19" customFormat="1" ht="15" customHeight="1" thickTop="1" thickBot="1" x14ac:dyDescent="0.25">
      <c r="C222" s="177"/>
      <c r="D222" s="177"/>
      <c r="E222" s="177"/>
      <c r="F222" s="178"/>
      <c r="G222" s="178"/>
      <c r="H222" s="227"/>
      <c r="I222" s="21" t="s">
        <v>231</v>
      </c>
      <c r="J222" s="25">
        <f>SUM(J219:J221)</f>
        <v>0</v>
      </c>
      <c r="K222" s="3"/>
      <c r="L222" s="3"/>
      <c r="M222" s="3"/>
      <c r="N222" s="3"/>
      <c r="O222" s="3"/>
      <c r="P222" s="3"/>
    </row>
    <row r="223" spans="1:18" ht="12.6" customHeight="1" thickTop="1" x14ac:dyDescent="0.2">
      <c r="A223" s="13"/>
      <c r="B223" s="133" t="s">
        <v>60</v>
      </c>
      <c r="C223" s="12"/>
      <c r="D223" s="12"/>
      <c r="E223" s="12"/>
      <c r="F223" s="12"/>
      <c r="G223" s="12"/>
      <c r="H223" s="12"/>
      <c r="I223" s="12"/>
    </row>
    <row r="224" spans="1:18" ht="12.6" customHeight="1" x14ac:dyDescent="0.2">
      <c r="A224" s="13"/>
      <c r="B224" s="135" t="s">
        <v>115</v>
      </c>
      <c r="C224" s="12"/>
      <c r="D224" s="12"/>
      <c r="E224" s="12"/>
      <c r="F224" s="12"/>
      <c r="G224" s="12"/>
      <c r="H224" s="12"/>
      <c r="I224" s="12"/>
    </row>
    <row r="225" spans="1:18" s="8" customFormat="1" ht="15.75" customHeight="1" x14ac:dyDescent="0.25">
      <c r="A225" s="3"/>
      <c r="B225" s="63"/>
      <c r="C225" s="63"/>
      <c r="D225" s="62"/>
      <c r="E225" s="152"/>
      <c r="F225" s="163" t="s">
        <v>73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5" customFormat="1" ht="18.75" x14ac:dyDescent="0.3">
      <c r="A226" s="3"/>
      <c r="B226" s="150" t="s">
        <v>64</v>
      </c>
      <c r="C226" s="269" t="str">
        <f>IF(ISBLANK('Example 2'!$D$5),"",'Example 2'!$D$5)</f>
        <v>Playtime Calculus</v>
      </c>
      <c r="D226" s="269"/>
      <c r="E226" s="152"/>
      <c r="F226" s="168" t="s">
        <v>80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19" customFormat="1" ht="15" customHeight="1" x14ac:dyDescent="0.2">
      <c r="A227" s="3"/>
      <c r="B227" s="63"/>
      <c r="C227" s="63"/>
      <c r="D227" s="62"/>
      <c r="E227" s="62"/>
      <c r="F227" s="168" t="s">
        <v>79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41" customFormat="1" ht="21" x14ac:dyDescent="0.2">
      <c r="A228" s="3"/>
      <c r="B228" s="174" t="s">
        <v>85</v>
      </c>
      <c r="C228" s="3"/>
      <c r="D228" s="62"/>
      <c r="E228" s="62"/>
      <c r="F228" s="3"/>
      <c r="G228" s="3"/>
      <c r="H228" s="274" t="s">
        <v>17</v>
      </c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</row>
    <row r="229" spans="1:18" s="41" customFormat="1" ht="7.9" customHeight="1" x14ac:dyDescent="0.2">
      <c r="A229" s="3"/>
      <c r="B229" s="63"/>
      <c r="C229" s="63"/>
      <c r="D229" s="62"/>
      <c r="E229" s="62"/>
      <c r="F229" s="3"/>
      <c r="G229" s="3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</row>
    <row r="230" spans="1:18" s="41" customFormat="1" ht="15.75" x14ac:dyDescent="0.25">
      <c r="A230" s="8"/>
      <c r="B230" s="267" t="s">
        <v>81</v>
      </c>
      <c r="C230" s="267"/>
      <c r="D230" s="267"/>
      <c r="E230" s="267"/>
      <c r="F230" s="267"/>
      <c r="G230" s="267"/>
      <c r="H230" s="268" t="s">
        <v>11</v>
      </c>
      <c r="I230" s="268"/>
      <c r="J230" s="268"/>
      <c r="K230" s="268"/>
      <c r="L230" s="268"/>
      <c r="M230" s="264" t="s">
        <v>10</v>
      </c>
      <c r="N230" s="264"/>
      <c r="O230" s="264"/>
      <c r="P230" s="264"/>
      <c r="Q230" s="264"/>
      <c r="R230" s="264"/>
    </row>
    <row r="231" spans="1:18" s="41" customFormat="1" ht="76.5" x14ac:dyDescent="0.2">
      <c r="A231" s="5"/>
      <c r="B231" s="124" t="s">
        <v>59</v>
      </c>
      <c r="C231" s="124" t="s">
        <v>41</v>
      </c>
      <c r="D231" s="124" t="s">
        <v>40</v>
      </c>
      <c r="E231" s="124" t="s">
        <v>18</v>
      </c>
      <c r="F231" s="124" t="s">
        <v>30</v>
      </c>
      <c r="G231" s="124" t="s">
        <v>31</v>
      </c>
      <c r="H231" s="129" t="s">
        <v>5</v>
      </c>
      <c r="I231" s="129" t="s">
        <v>32</v>
      </c>
      <c r="J231" s="130" t="s">
        <v>38</v>
      </c>
      <c r="K231" s="130" t="s">
        <v>21</v>
      </c>
      <c r="L231" s="130" t="s">
        <v>39</v>
      </c>
      <c r="M231" s="131" t="s">
        <v>7</v>
      </c>
      <c r="N231" s="131" t="s">
        <v>8</v>
      </c>
      <c r="O231" s="131" t="s">
        <v>9</v>
      </c>
      <c r="P231" s="131" t="s">
        <v>99</v>
      </c>
      <c r="Q231" s="131" t="s">
        <v>100</v>
      </c>
      <c r="R231" s="131" t="s">
        <v>27</v>
      </c>
    </row>
    <row r="232" spans="1:18" s="41" customFormat="1" ht="15" x14ac:dyDescent="0.25">
      <c r="A232" s="19"/>
      <c r="B232" s="128" t="s">
        <v>15</v>
      </c>
      <c r="C232" s="110"/>
      <c r="D232" s="110"/>
      <c r="E232" s="110"/>
      <c r="F232" s="111"/>
      <c r="G232" s="111"/>
      <c r="H232" s="110"/>
      <c r="I232" s="112"/>
      <c r="J232" s="112"/>
      <c r="K232" s="113"/>
      <c r="L232" s="112"/>
      <c r="M232" s="114"/>
      <c r="N232" s="114"/>
      <c r="O232" s="114"/>
      <c r="P232" s="115"/>
      <c r="Q232" s="115"/>
      <c r="R232" s="116"/>
    </row>
    <row r="233" spans="1:18" s="41" customFormat="1" x14ac:dyDescent="0.25">
      <c r="B233" s="33" t="s">
        <v>275</v>
      </c>
      <c r="C233" s="33" t="s">
        <v>246</v>
      </c>
      <c r="D233" s="33" t="s">
        <v>273</v>
      </c>
      <c r="E233" s="33" t="s">
        <v>272</v>
      </c>
      <c r="F233" s="34">
        <v>42005</v>
      </c>
      <c r="G233" s="34">
        <v>43100</v>
      </c>
      <c r="H233" s="262">
        <v>173380</v>
      </c>
      <c r="I233" s="36">
        <v>0.35</v>
      </c>
      <c r="J233" s="55">
        <f>IF($E$9="yes","n/a", H233*I233)</f>
        <v>60682.999999999993</v>
      </c>
      <c r="K233" s="37">
        <v>1</v>
      </c>
      <c r="L233" s="55">
        <f>IF(J233="n/a", "n/a", J233*K233)</f>
        <v>60682.999999999993</v>
      </c>
      <c r="M233" s="39"/>
      <c r="N233" s="39"/>
      <c r="O233" s="39"/>
      <c r="P233" s="39"/>
      <c r="Q233" s="39">
        <v>60683</v>
      </c>
      <c r="R233" s="40"/>
    </row>
    <row r="234" spans="1:18" s="41" customFormat="1" x14ac:dyDescent="0.25">
      <c r="B234" s="33" t="s">
        <v>279</v>
      </c>
      <c r="C234" s="33" t="s">
        <v>246</v>
      </c>
      <c r="D234" s="33" t="s">
        <v>247</v>
      </c>
      <c r="E234" s="33" t="s">
        <v>274</v>
      </c>
      <c r="F234" s="34">
        <v>42005</v>
      </c>
      <c r="G234" s="34">
        <v>43100</v>
      </c>
      <c r="H234" s="262">
        <v>175000</v>
      </c>
      <c r="I234" s="36">
        <v>0.25</v>
      </c>
      <c r="J234" s="55">
        <f t="shared" ref="J234:J281" si="21">IF($E$9="yes","n/a", H234*I234)</f>
        <v>43750</v>
      </c>
      <c r="K234" s="37">
        <v>1</v>
      </c>
      <c r="L234" s="55">
        <f t="shared" ref="L234:L247" si="22">IF(J234="n/a", "n/a", J234*K234)</f>
        <v>43750</v>
      </c>
      <c r="M234" s="39"/>
      <c r="N234" s="39"/>
      <c r="O234" s="39"/>
      <c r="P234" s="39"/>
      <c r="Q234" s="39">
        <v>43750</v>
      </c>
      <c r="R234" s="40"/>
    </row>
    <row r="235" spans="1:18" s="41" customFormat="1" x14ac:dyDescent="0.25">
      <c r="B235" s="33" t="s">
        <v>258</v>
      </c>
      <c r="C235" s="257" t="s">
        <v>257</v>
      </c>
      <c r="D235" s="257" t="s">
        <v>261</v>
      </c>
      <c r="E235" s="257" t="s">
        <v>264</v>
      </c>
      <c r="F235" s="258">
        <v>42856</v>
      </c>
      <c r="G235" s="258">
        <v>42856</v>
      </c>
      <c r="H235" s="54">
        <v>1200</v>
      </c>
      <c r="I235" s="36">
        <v>1</v>
      </c>
      <c r="J235" s="55">
        <f t="shared" si="21"/>
        <v>1200</v>
      </c>
      <c r="K235" s="37">
        <v>1</v>
      </c>
      <c r="L235" s="55">
        <f t="shared" si="22"/>
        <v>1200</v>
      </c>
      <c r="M235" s="39"/>
      <c r="N235" s="39"/>
      <c r="O235" s="39"/>
      <c r="P235" s="39"/>
      <c r="Q235" s="39">
        <v>1200</v>
      </c>
      <c r="R235" s="40"/>
    </row>
    <row r="236" spans="1:18" s="41" customFormat="1" x14ac:dyDescent="0.25">
      <c r="B236" s="33" t="s">
        <v>268</v>
      </c>
      <c r="C236" s="33" t="s">
        <v>265</v>
      </c>
      <c r="D236" s="33" t="s">
        <v>266</v>
      </c>
      <c r="E236" s="33" t="s">
        <v>267</v>
      </c>
      <c r="F236" s="34">
        <v>42856</v>
      </c>
      <c r="G236" s="34">
        <v>42906</v>
      </c>
      <c r="H236" s="54">
        <v>7338</v>
      </c>
      <c r="I236" s="36">
        <v>1</v>
      </c>
      <c r="J236" s="55">
        <f t="shared" si="21"/>
        <v>7338</v>
      </c>
      <c r="K236" s="37">
        <v>1</v>
      </c>
      <c r="L236" s="55">
        <f t="shared" si="22"/>
        <v>7338</v>
      </c>
      <c r="M236" s="39"/>
      <c r="N236" s="39"/>
      <c r="O236" s="39"/>
      <c r="P236" s="39"/>
      <c r="Q236" s="39">
        <v>7338</v>
      </c>
      <c r="R236" s="40"/>
    </row>
    <row r="237" spans="1:18" s="41" customFormat="1" x14ac:dyDescent="0.25">
      <c r="B237" s="33"/>
      <c r="C237" s="33"/>
      <c r="D237" s="33"/>
      <c r="E237" s="33"/>
      <c r="F237" s="34"/>
      <c r="G237" s="34"/>
      <c r="H237" s="54"/>
      <c r="I237" s="36"/>
      <c r="J237" s="55">
        <f t="shared" si="21"/>
        <v>0</v>
      </c>
      <c r="K237" s="37">
        <v>1</v>
      </c>
      <c r="L237" s="55">
        <f t="shared" si="22"/>
        <v>0</v>
      </c>
      <c r="M237" s="39"/>
      <c r="N237" s="39"/>
      <c r="O237" s="39"/>
      <c r="P237" s="39"/>
      <c r="Q237" s="39"/>
      <c r="R237" s="40"/>
    </row>
    <row r="238" spans="1:18" s="41" customFormat="1" x14ac:dyDescent="0.25">
      <c r="B238" s="33"/>
      <c r="C238" s="33"/>
      <c r="D238" s="33"/>
      <c r="E238" s="33"/>
      <c r="F238" s="34"/>
      <c r="G238" s="34"/>
      <c r="H238" s="54"/>
      <c r="I238" s="36"/>
      <c r="J238" s="55">
        <f t="shared" si="21"/>
        <v>0</v>
      </c>
      <c r="K238" s="37">
        <v>1</v>
      </c>
      <c r="L238" s="55">
        <f t="shared" si="22"/>
        <v>0</v>
      </c>
      <c r="M238" s="39"/>
      <c r="N238" s="39"/>
      <c r="O238" s="39"/>
      <c r="P238" s="39"/>
      <c r="Q238" s="39"/>
      <c r="R238" s="40"/>
    </row>
    <row r="239" spans="1:18" s="41" customFormat="1" x14ac:dyDescent="0.25">
      <c r="B239" s="33"/>
      <c r="C239" s="33"/>
      <c r="D239" s="33"/>
      <c r="E239" s="33"/>
      <c r="F239" s="34"/>
      <c r="G239" s="34"/>
      <c r="H239" s="54"/>
      <c r="I239" s="36"/>
      <c r="J239" s="55">
        <f t="shared" si="21"/>
        <v>0</v>
      </c>
      <c r="K239" s="37">
        <v>1</v>
      </c>
      <c r="L239" s="55">
        <f t="shared" si="22"/>
        <v>0</v>
      </c>
      <c r="M239" s="39"/>
      <c r="N239" s="39"/>
      <c r="O239" s="39"/>
      <c r="P239" s="39"/>
      <c r="Q239" s="39"/>
      <c r="R239" s="40"/>
    </row>
    <row r="240" spans="1:18" s="41" customFormat="1" x14ac:dyDescent="0.25">
      <c r="B240" s="33"/>
      <c r="C240" s="33"/>
      <c r="D240" s="33"/>
      <c r="E240" s="33"/>
      <c r="F240" s="34"/>
      <c r="G240" s="34"/>
      <c r="H240" s="54"/>
      <c r="I240" s="36"/>
      <c r="J240" s="55">
        <f t="shared" si="21"/>
        <v>0</v>
      </c>
      <c r="K240" s="37">
        <v>1</v>
      </c>
      <c r="L240" s="55">
        <f t="shared" si="22"/>
        <v>0</v>
      </c>
      <c r="M240" s="39"/>
      <c r="N240" s="39"/>
      <c r="O240" s="39"/>
      <c r="P240" s="39"/>
      <c r="Q240" s="39"/>
      <c r="R240" s="40"/>
    </row>
    <row r="241" spans="1:18" s="41" customFormat="1" x14ac:dyDescent="0.25">
      <c r="B241" s="33"/>
      <c r="C241" s="33"/>
      <c r="D241" s="33"/>
      <c r="E241" s="33"/>
      <c r="F241" s="34"/>
      <c r="G241" s="34"/>
      <c r="H241" s="54"/>
      <c r="I241" s="36"/>
      <c r="J241" s="55">
        <f t="shared" si="21"/>
        <v>0</v>
      </c>
      <c r="K241" s="37">
        <v>1</v>
      </c>
      <c r="L241" s="55">
        <f t="shared" si="22"/>
        <v>0</v>
      </c>
      <c r="M241" s="39"/>
      <c r="N241" s="39"/>
      <c r="O241" s="39"/>
      <c r="P241" s="39"/>
      <c r="Q241" s="39"/>
      <c r="R241" s="40"/>
    </row>
    <row r="242" spans="1:18" s="41" customFormat="1" x14ac:dyDescent="0.25">
      <c r="B242" s="33"/>
      <c r="C242" s="33"/>
      <c r="D242" s="33"/>
      <c r="E242" s="33"/>
      <c r="F242" s="34"/>
      <c r="G242" s="34"/>
      <c r="H242" s="54"/>
      <c r="I242" s="36"/>
      <c r="J242" s="55">
        <f t="shared" si="21"/>
        <v>0</v>
      </c>
      <c r="K242" s="37">
        <v>1</v>
      </c>
      <c r="L242" s="55">
        <f t="shared" si="22"/>
        <v>0</v>
      </c>
      <c r="M242" s="39"/>
      <c r="N242" s="39"/>
      <c r="O242" s="39"/>
      <c r="P242" s="39"/>
      <c r="Q242" s="39"/>
      <c r="R242" s="40"/>
    </row>
    <row r="243" spans="1:18" s="19" customFormat="1" x14ac:dyDescent="0.25">
      <c r="A243" s="41"/>
      <c r="B243" s="33"/>
      <c r="C243" s="33"/>
      <c r="D243" s="33"/>
      <c r="E243" s="33"/>
      <c r="F243" s="34"/>
      <c r="G243" s="34"/>
      <c r="H243" s="54"/>
      <c r="I243" s="36"/>
      <c r="J243" s="55">
        <f t="shared" si="21"/>
        <v>0</v>
      </c>
      <c r="K243" s="37">
        <v>1</v>
      </c>
      <c r="L243" s="55">
        <f t="shared" si="22"/>
        <v>0</v>
      </c>
      <c r="M243" s="39"/>
      <c r="N243" s="39"/>
      <c r="O243" s="39"/>
      <c r="P243" s="39"/>
      <c r="Q243" s="39"/>
      <c r="R243" s="40"/>
    </row>
    <row r="244" spans="1:18" s="41" customFormat="1" x14ac:dyDescent="0.25">
      <c r="B244" s="33"/>
      <c r="C244" s="33"/>
      <c r="D244" s="33"/>
      <c r="E244" s="33"/>
      <c r="F244" s="34"/>
      <c r="G244" s="34"/>
      <c r="H244" s="54"/>
      <c r="I244" s="36"/>
      <c r="J244" s="55">
        <f t="shared" si="21"/>
        <v>0</v>
      </c>
      <c r="K244" s="37">
        <v>1</v>
      </c>
      <c r="L244" s="55">
        <f t="shared" si="22"/>
        <v>0</v>
      </c>
      <c r="M244" s="39"/>
      <c r="N244" s="39"/>
      <c r="O244" s="39"/>
      <c r="P244" s="39"/>
      <c r="Q244" s="39"/>
      <c r="R244" s="40"/>
    </row>
    <row r="245" spans="1:18" s="41" customFormat="1" x14ac:dyDescent="0.25">
      <c r="B245" s="33"/>
      <c r="C245" s="33"/>
      <c r="D245" s="33"/>
      <c r="E245" s="33"/>
      <c r="F245" s="34"/>
      <c r="G245" s="34"/>
      <c r="H245" s="54"/>
      <c r="I245" s="36"/>
      <c r="J245" s="55">
        <f t="shared" si="21"/>
        <v>0</v>
      </c>
      <c r="K245" s="37">
        <v>1</v>
      </c>
      <c r="L245" s="55">
        <f t="shared" si="22"/>
        <v>0</v>
      </c>
      <c r="M245" s="39"/>
      <c r="N245" s="39"/>
      <c r="O245" s="39"/>
      <c r="P245" s="39"/>
      <c r="Q245" s="39"/>
      <c r="R245" s="40"/>
    </row>
    <row r="246" spans="1:18" s="41" customFormat="1" x14ac:dyDescent="0.25">
      <c r="B246" s="33"/>
      <c r="C246" s="33"/>
      <c r="D246" s="33"/>
      <c r="E246" s="33"/>
      <c r="F246" s="34"/>
      <c r="G246" s="34"/>
      <c r="H246" s="54"/>
      <c r="I246" s="36"/>
      <c r="J246" s="55">
        <f t="shared" si="21"/>
        <v>0</v>
      </c>
      <c r="K246" s="37">
        <v>1</v>
      </c>
      <c r="L246" s="55">
        <f t="shared" si="22"/>
        <v>0</v>
      </c>
      <c r="M246" s="39"/>
      <c r="N246" s="39"/>
      <c r="O246" s="39"/>
      <c r="P246" s="39"/>
      <c r="Q246" s="39"/>
      <c r="R246" s="40"/>
    </row>
    <row r="247" spans="1:18" s="41" customFormat="1" x14ac:dyDescent="0.25">
      <c r="B247" s="33"/>
      <c r="C247" s="33"/>
      <c r="D247" s="33"/>
      <c r="E247" s="33"/>
      <c r="F247" s="34"/>
      <c r="G247" s="34"/>
      <c r="H247" s="54"/>
      <c r="I247" s="36"/>
      <c r="J247" s="55">
        <f t="shared" si="21"/>
        <v>0</v>
      </c>
      <c r="K247" s="37">
        <v>1</v>
      </c>
      <c r="L247" s="55">
        <f t="shared" si="22"/>
        <v>0</v>
      </c>
      <c r="M247" s="39"/>
      <c r="N247" s="39"/>
      <c r="O247" s="39"/>
      <c r="P247" s="39"/>
      <c r="Q247" s="39"/>
      <c r="R247" s="40"/>
    </row>
    <row r="248" spans="1:18" s="41" customFormat="1" ht="12" customHeight="1" x14ac:dyDescent="0.25">
      <c r="A248" s="19"/>
      <c r="B248" s="128" t="s">
        <v>16</v>
      </c>
      <c r="C248" s="110"/>
      <c r="D248" s="110"/>
      <c r="E248" s="110"/>
      <c r="F248" s="111"/>
      <c r="G248" s="111"/>
      <c r="H248" s="110"/>
      <c r="I248" s="112"/>
      <c r="J248" s="112"/>
      <c r="K248" s="113"/>
      <c r="L248" s="112"/>
      <c r="M248" s="114"/>
      <c r="N248" s="114"/>
      <c r="O248" s="114"/>
      <c r="P248" s="115"/>
      <c r="Q248" s="115"/>
      <c r="R248" s="116"/>
    </row>
    <row r="249" spans="1:18" s="41" customFormat="1" x14ac:dyDescent="0.25">
      <c r="B249" s="33"/>
      <c r="C249" s="33" t="s">
        <v>269</v>
      </c>
      <c r="D249" s="33"/>
      <c r="E249" s="33" t="s">
        <v>284</v>
      </c>
      <c r="F249" s="34">
        <v>42736</v>
      </c>
      <c r="G249" s="34">
        <v>43100</v>
      </c>
      <c r="H249" s="54">
        <v>12300</v>
      </c>
      <c r="I249" s="36">
        <v>1</v>
      </c>
      <c r="J249" s="55">
        <f>IF($E$9="yes","n/a", H249*I249)</f>
        <v>12300</v>
      </c>
      <c r="K249" s="37">
        <v>1</v>
      </c>
      <c r="L249" s="55">
        <f>IF(J249="n/a", "n/a", J249*K249)</f>
        <v>12300</v>
      </c>
      <c r="M249" s="39"/>
      <c r="N249" s="39"/>
      <c r="O249" s="39"/>
      <c r="P249" s="39"/>
      <c r="Q249" s="39">
        <v>12300</v>
      </c>
      <c r="R249" s="40"/>
    </row>
    <row r="250" spans="1:18" s="41" customFormat="1" x14ac:dyDescent="0.25">
      <c r="B250" s="33"/>
      <c r="C250" s="33" t="s">
        <v>270</v>
      </c>
      <c r="D250" s="33"/>
      <c r="E250" s="33" t="s">
        <v>271</v>
      </c>
      <c r="F250" s="34">
        <v>42856</v>
      </c>
      <c r="G250" s="34">
        <v>43100</v>
      </c>
      <c r="H250" s="54">
        <v>8800</v>
      </c>
      <c r="I250" s="36">
        <v>1</v>
      </c>
      <c r="J250" s="55">
        <f t="shared" ref="J250:J252" si="23">IF($E$9="yes","n/a", H250*I250)</f>
        <v>8800</v>
      </c>
      <c r="K250" s="37">
        <v>1</v>
      </c>
      <c r="L250" s="55">
        <f t="shared" ref="L250:L270" si="24">IF(J250="n/a", "n/a", J250*K250)</f>
        <v>8800</v>
      </c>
      <c r="M250" s="39"/>
      <c r="N250" s="39"/>
      <c r="O250" s="39"/>
      <c r="P250" s="39"/>
      <c r="Q250" s="39">
        <v>8800</v>
      </c>
      <c r="R250" s="40"/>
    </row>
    <row r="251" spans="1:18" s="41" customFormat="1" x14ac:dyDescent="0.25">
      <c r="B251" s="33"/>
      <c r="C251" s="33"/>
      <c r="D251" s="33"/>
      <c r="E251" s="33"/>
      <c r="F251" s="34"/>
      <c r="G251" s="34"/>
      <c r="H251" s="54"/>
      <c r="I251" s="36"/>
      <c r="J251" s="55">
        <f t="shared" si="23"/>
        <v>0</v>
      </c>
      <c r="K251" s="37">
        <v>1</v>
      </c>
      <c r="L251" s="55">
        <f t="shared" si="24"/>
        <v>0</v>
      </c>
      <c r="M251" s="39"/>
      <c r="N251" s="39"/>
      <c r="O251" s="39"/>
      <c r="P251" s="39"/>
      <c r="Q251" s="39"/>
      <c r="R251" s="40"/>
    </row>
    <row r="252" spans="1:18" s="41" customFormat="1" x14ac:dyDescent="0.25">
      <c r="B252" s="33"/>
      <c r="C252" s="33"/>
      <c r="D252" s="33"/>
      <c r="E252" s="33"/>
      <c r="F252" s="34"/>
      <c r="G252" s="34"/>
      <c r="H252" s="54"/>
      <c r="I252" s="36"/>
      <c r="J252" s="55">
        <f t="shared" si="23"/>
        <v>0</v>
      </c>
      <c r="K252" s="37">
        <v>1</v>
      </c>
      <c r="L252" s="55">
        <f t="shared" si="24"/>
        <v>0</v>
      </c>
      <c r="M252" s="39"/>
      <c r="N252" s="39"/>
      <c r="O252" s="39"/>
      <c r="P252" s="39"/>
      <c r="Q252" s="39"/>
      <c r="R252" s="40"/>
    </row>
    <row r="253" spans="1:18" s="41" customFormat="1" x14ac:dyDescent="0.25">
      <c r="B253" s="33"/>
      <c r="C253" s="33"/>
      <c r="D253" s="33"/>
      <c r="E253" s="33"/>
      <c r="F253" s="34"/>
      <c r="G253" s="34"/>
      <c r="H253" s="54"/>
      <c r="I253" s="36"/>
      <c r="J253" s="55">
        <f t="shared" si="21"/>
        <v>0</v>
      </c>
      <c r="K253" s="37">
        <v>1</v>
      </c>
      <c r="L253" s="55">
        <f t="shared" si="24"/>
        <v>0</v>
      </c>
      <c r="M253" s="39"/>
      <c r="N253" s="39"/>
      <c r="O253" s="39"/>
      <c r="P253" s="39"/>
      <c r="Q253" s="39"/>
      <c r="R253" s="40"/>
    </row>
    <row r="254" spans="1:18" s="41" customFormat="1" x14ac:dyDescent="0.25">
      <c r="B254" s="33"/>
      <c r="C254" s="33"/>
      <c r="D254" s="33"/>
      <c r="E254" s="33"/>
      <c r="F254" s="34"/>
      <c r="G254" s="34"/>
      <c r="H254" s="54"/>
      <c r="I254" s="36"/>
      <c r="J254" s="55">
        <f t="shared" si="21"/>
        <v>0</v>
      </c>
      <c r="K254" s="37">
        <v>1</v>
      </c>
      <c r="L254" s="55">
        <f t="shared" si="24"/>
        <v>0</v>
      </c>
      <c r="M254" s="39"/>
      <c r="N254" s="39"/>
      <c r="O254" s="39"/>
      <c r="P254" s="39"/>
      <c r="Q254" s="39"/>
      <c r="R254" s="40"/>
    </row>
    <row r="255" spans="1:18" s="41" customFormat="1" x14ac:dyDescent="0.25">
      <c r="B255" s="33"/>
      <c r="C255" s="33"/>
      <c r="D255" s="33"/>
      <c r="E255" s="33"/>
      <c r="F255" s="34"/>
      <c r="G255" s="34"/>
      <c r="H255" s="54"/>
      <c r="I255" s="36"/>
      <c r="J255" s="55">
        <f t="shared" si="21"/>
        <v>0</v>
      </c>
      <c r="K255" s="37">
        <v>1</v>
      </c>
      <c r="L255" s="55">
        <f t="shared" si="24"/>
        <v>0</v>
      </c>
      <c r="M255" s="39"/>
      <c r="N255" s="39"/>
      <c r="O255" s="39"/>
      <c r="P255" s="39"/>
      <c r="Q255" s="39"/>
      <c r="R255" s="40"/>
    </row>
    <row r="256" spans="1:18" s="41" customFormat="1" x14ac:dyDescent="0.25">
      <c r="B256" s="33"/>
      <c r="C256" s="33"/>
      <c r="D256" s="33"/>
      <c r="E256" s="33"/>
      <c r="F256" s="34"/>
      <c r="G256" s="34"/>
      <c r="H256" s="54"/>
      <c r="I256" s="36"/>
      <c r="J256" s="55">
        <f t="shared" si="21"/>
        <v>0</v>
      </c>
      <c r="K256" s="37">
        <v>1</v>
      </c>
      <c r="L256" s="55">
        <f t="shared" si="24"/>
        <v>0</v>
      </c>
      <c r="M256" s="39"/>
      <c r="N256" s="39"/>
      <c r="O256" s="39"/>
      <c r="P256" s="39"/>
      <c r="Q256" s="39"/>
      <c r="R256" s="40"/>
    </row>
    <row r="257" spans="1:18" s="41" customFormat="1" x14ac:dyDescent="0.25">
      <c r="B257" s="33"/>
      <c r="C257" s="33"/>
      <c r="D257" s="33"/>
      <c r="E257" s="33"/>
      <c r="F257" s="34"/>
      <c r="G257" s="34"/>
      <c r="H257" s="54"/>
      <c r="I257" s="36"/>
      <c r="J257" s="55">
        <f t="shared" si="21"/>
        <v>0</v>
      </c>
      <c r="K257" s="37">
        <v>1</v>
      </c>
      <c r="L257" s="55">
        <f t="shared" si="24"/>
        <v>0</v>
      </c>
      <c r="M257" s="39"/>
      <c r="N257" s="39"/>
      <c r="O257" s="39"/>
      <c r="P257" s="39"/>
      <c r="Q257" s="39"/>
      <c r="R257" s="40"/>
    </row>
    <row r="258" spans="1:18" s="41" customFormat="1" x14ac:dyDescent="0.25">
      <c r="B258" s="33"/>
      <c r="C258" s="33"/>
      <c r="D258" s="33"/>
      <c r="E258" s="33"/>
      <c r="F258" s="34"/>
      <c r="G258" s="34"/>
      <c r="H258" s="54"/>
      <c r="I258" s="36"/>
      <c r="J258" s="55">
        <f>IF($E$9="yes","n/a", H258*I258)</f>
        <v>0</v>
      </c>
      <c r="K258" s="37">
        <v>1</v>
      </c>
      <c r="L258" s="55">
        <f t="shared" si="24"/>
        <v>0</v>
      </c>
      <c r="M258" s="39"/>
      <c r="N258" s="39"/>
      <c r="O258" s="39"/>
      <c r="P258" s="39"/>
      <c r="Q258" s="39"/>
      <c r="R258" s="40"/>
    </row>
    <row r="259" spans="1:18" s="41" customFormat="1" x14ac:dyDescent="0.25">
      <c r="B259" s="33"/>
      <c r="C259" s="33"/>
      <c r="D259" s="33"/>
      <c r="E259" s="33"/>
      <c r="F259" s="34"/>
      <c r="G259" s="34"/>
      <c r="H259" s="54"/>
      <c r="I259" s="36"/>
      <c r="J259" s="55">
        <f t="shared" si="21"/>
        <v>0</v>
      </c>
      <c r="K259" s="37">
        <v>1</v>
      </c>
      <c r="L259" s="55">
        <f t="shared" si="24"/>
        <v>0</v>
      </c>
      <c r="M259" s="39"/>
      <c r="N259" s="39"/>
      <c r="O259" s="39"/>
      <c r="P259" s="39"/>
      <c r="Q259" s="39"/>
      <c r="R259" s="40"/>
    </row>
    <row r="260" spans="1:18" s="41" customFormat="1" x14ac:dyDescent="0.25">
      <c r="B260" s="33"/>
      <c r="C260" s="33"/>
      <c r="D260" s="33"/>
      <c r="E260" s="33"/>
      <c r="F260" s="34"/>
      <c r="G260" s="34"/>
      <c r="H260" s="54"/>
      <c r="I260" s="36"/>
      <c r="J260" s="55">
        <f t="shared" si="21"/>
        <v>0</v>
      </c>
      <c r="K260" s="37">
        <v>1</v>
      </c>
      <c r="L260" s="55">
        <f t="shared" si="24"/>
        <v>0</v>
      </c>
      <c r="M260" s="39"/>
      <c r="N260" s="39"/>
      <c r="O260" s="39"/>
      <c r="P260" s="39"/>
      <c r="Q260" s="39"/>
      <c r="R260" s="40"/>
    </row>
    <row r="261" spans="1:18" s="41" customFormat="1" x14ac:dyDescent="0.25">
      <c r="B261" s="33"/>
      <c r="C261" s="33"/>
      <c r="D261" s="33"/>
      <c r="E261" s="33"/>
      <c r="F261" s="34"/>
      <c r="G261" s="34"/>
      <c r="H261" s="54"/>
      <c r="I261" s="36"/>
      <c r="J261" s="55">
        <f t="shared" si="21"/>
        <v>0</v>
      </c>
      <c r="K261" s="37">
        <v>1</v>
      </c>
      <c r="L261" s="55">
        <f t="shared" si="24"/>
        <v>0</v>
      </c>
      <c r="M261" s="39"/>
      <c r="N261" s="39"/>
      <c r="O261" s="39"/>
      <c r="P261" s="39"/>
      <c r="Q261" s="39"/>
      <c r="R261" s="40"/>
    </row>
    <row r="262" spans="1:18" s="41" customFormat="1" x14ac:dyDescent="0.25">
      <c r="B262" s="33"/>
      <c r="C262" s="33"/>
      <c r="D262" s="33"/>
      <c r="E262" s="33"/>
      <c r="F262" s="34"/>
      <c r="G262" s="34"/>
      <c r="H262" s="54"/>
      <c r="I262" s="36"/>
      <c r="J262" s="55">
        <f t="shared" si="21"/>
        <v>0</v>
      </c>
      <c r="K262" s="37">
        <v>1</v>
      </c>
      <c r="L262" s="55">
        <f t="shared" si="24"/>
        <v>0</v>
      </c>
      <c r="M262" s="39"/>
      <c r="N262" s="39"/>
      <c r="O262" s="39"/>
      <c r="P262" s="39"/>
      <c r="Q262" s="39"/>
      <c r="R262" s="40"/>
    </row>
    <row r="263" spans="1:18" s="41" customFormat="1" x14ac:dyDescent="0.25">
      <c r="B263" s="33"/>
      <c r="C263" s="33"/>
      <c r="D263" s="33"/>
      <c r="E263" s="33"/>
      <c r="F263" s="34"/>
      <c r="G263" s="34"/>
      <c r="H263" s="54"/>
      <c r="I263" s="36"/>
      <c r="J263" s="55">
        <f t="shared" si="21"/>
        <v>0</v>
      </c>
      <c r="K263" s="37">
        <v>1</v>
      </c>
      <c r="L263" s="55">
        <f t="shared" si="24"/>
        <v>0</v>
      </c>
      <c r="M263" s="39"/>
      <c r="N263" s="39"/>
      <c r="O263" s="39"/>
      <c r="P263" s="39"/>
      <c r="Q263" s="39"/>
      <c r="R263" s="40"/>
    </row>
    <row r="264" spans="1:18" s="41" customFormat="1" x14ac:dyDescent="0.25">
      <c r="B264" s="33"/>
      <c r="C264" s="32"/>
      <c r="D264" s="32"/>
      <c r="E264" s="33"/>
      <c r="F264" s="34"/>
      <c r="G264" s="34"/>
      <c r="H264" s="54"/>
      <c r="I264" s="36"/>
      <c r="J264" s="55">
        <f t="shared" si="21"/>
        <v>0</v>
      </c>
      <c r="K264" s="37">
        <v>1</v>
      </c>
      <c r="L264" s="55">
        <f t="shared" si="24"/>
        <v>0</v>
      </c>
      <c r="M264" s="39"/>
      <c r="N264" s="39"/>
      <c r="O264" s="39"/>
      <c r="P264" s="39"/>
      <c r="Q264" s="39"/>
      <c r="R264" s="40"/>
    </row>
    <row r="265" spans="1:18" s="41" customFormat="1" x14ac:dyDescent="0.25">
      <c r="B265" s="33"/>
      <c r="C265" s="32"/>
      <c r="D265" s="32"/>
      <c r="E265" s="33"/>
      <c r="F265" s="34"/>
      <c r="G265" s="34"/>
      <c r="H265" s="54"/>
      <c r="I265" s="36"/>
      <c r="J265" s="55">
        <f t="shared" si="21"/>
        <v>0</v>
      </c>
      <c r="K265" s="37">
        <v>1</v>
      </c>
      <c r="L265" s="55">
        <f t="shared" si="24"/>
        <v>0</v>
      </c>
      <c r="M265" s="39"/>
      <c r="N265" s="39"/>
      <c r="O265" s="39"/>
      <c r="P265" s="39"/>
      <c r="Q265" s="39"/>
      <c r="R265" s="40"/>
    </row>
    <row r="266" spans="1:18" s="19" customFormat="1" x14ac:dyDescent="0.25">
      <c r="A266" s="41"/>
      <c r="B266" s="33"/>
      <c r="C266" s="32"/>
      <c r="D266" s="32"/>
      <c r="E266" s="33"/>
      <c r="F266" s="34"/>
      <c r="G266" s="34"/>
      <c r="H266" s="54"/>
      <c r="I266" s="36"/>
      <c r="J266" s="55">
        <f>IF($E$9="yes","n/a", H266*I266)</f>
        <v>0</v>
      </c>
      <c r="K266" s="37">
        <v>1</v>
      </c>
      <c r="L266" s="55">
        <f t="shared" si="24"/>
        <v>0</v>
      </c>
      <c r="M266" s="39"/>
      <c r="N266" s="39"/>
      <c r="O266" s="39"/>
      <c r="P266" s="39"/>
      <c r="Q266" s="39"/>
      <c r="R266" s="40"/>
    </row>
    <row r="267" spans="1:18" s="41" customFormat="1" x14ac:dyDescent="0.25">
      <c r="B267" s="33"/>
      <c r="C267" s="32"/>
      <c r="D267" s="32"/>
      <c r="E267" s="33"/>
      <c r="F267" s="34"/>
      <c r="G267" s="34"/>
      <c r="H267" s="54"/>
      <c r="I267" s="36"/>
      <c r="J267" s="55">
        <f t="shared" si="21"/>
        <v>0</v>
      </c>
      <c r="K267" s="37">
        <v>1</v>
      </c>
      <c r="L267" s="55">
        <f t="shared" si="24"/>
        <v>0</v>
      </c>
      <c r="M267" s="39"/>
      <c r="N267" s="39"/>
      <c r="O267" s="39"/>
      <c r="P267" s="39"/>
      <c r="Q267" s="39"/>
      <c r="R267" s="40"/>
    </row>
    <row r="268" spans="1:18" s="41" customFormat="1" x14ac:dyDescent="0.25">
      <c r="B268" s="33"/>
      <c r="C268" s="32"/>
      <c r="D268" s="32"/>
      <c r="E268" s="33"/>
      <c r="F268" s="34"/>
      <c r="G268" s="34"/>
      <c r="H268" s="54"/>
      <c r="I268" s="36"/>
      <c r="J268" s="55">
        <f t="shared" si="21"/>
        <v>0</v>
      </c>
      <c r="K268" s="37">
        <v>1</v>
      </c>
      <c r="L268" s="55">
        <f t="shared" si="24"/>
        <v>0</v>
      </c>
      <c r="M268" s="39"/>
      <c r="N268" s="39"/>
      <c r="O268" s="39"/>
      <c r="P268" s="39"/>
      <c r="Q268" s="39"/>
      <c r="R268" s="40"/>
    </row>
    <row r="269" spans="1:18" s="41" customFormat="1" x14ac:dyDescent="0.25">
      <c r="B269" s="33"/>
      <c r="C269" s="32"/>
      <c r="D269" s="32"/>
      <c r="E269" s="33"/>
      <c r="F269" s="34"/>
      <c r="G269" s="34"/>
      <c r="H269" s="54"/>
      <c r="I269" s="36"/>
      <c r="J269" s="55">
        <f t="shared" si="21"/>
        <v>0</v>
      </c>
      <c r="K269" s="37">
        <v>1</v>
      </c>
      <c r="L269" s="55">
        <f t="shared" si="24"/>
        <v>0</v>
      </c>
      <c r="M269" s="39"/>
      <c r="N269" s="39"/>
      <c r="O269" s="39"/>
      <c r="P269" s="39"/>
      <c r="Q269" s="39"/>
      <c r="R269" s="40"/>
    </row>
    <row r="270" spans="1:18" s="41" customFormat="1" x14ac:dyDescent="0.25">
      <c r="B270" s="33"/>
      <c r="C270" s="32"/>
      <c r="D270" s="32"/>
      <c r="E270" s="33"/>
      <c r="F270" s="34"/>
      <c r="G270" s="34"/>
      <c r="H270" s="54"/>
      <c r="I270" s="36"/>
      <c r="J270" s="55">
        <f t="shared" si="21"/>
        <v>0</v>
      </c>
      <c r="K270" s="37">
        <v>1</v>
      </c>
      <c r="L270" s="55">
        <f t="shared" si="24"/>
        <v>0</v>
      </c>
      <c r="M270" s="39"/>
      <c r="N270" s="39"/>
      <c r="O270" s="39"/>
      <c r="P270" s="39"/>
      <c r="Q270" s="39"/>
      <c r="R270" s="40"/>
    </row>
    <row r="271" spans="1:18" s="41" customFormat="1" ht="15" x14ac:dyDescent="0.25">
      <c r="A271" s="19"/>
      <c r="B271" s="128" t="s">
        <v>61</v>
      </c>
      <c r="C271" s="110"/>
      <c r="D271" s="110"/>
      <c r="E271" s="110"/>
      <c r="F271" s="111"/>
      <c r="G271" s="111"/>
      <c r="H271" s="110"/>
      <c r="I271" s="112"/>
      <c r="J271" s="112"/>
      <c r="K271" s="113"/>
      <c r="L271" s="112"/>
      <c r="M271" s="114"/>
      <c r="N271" s="114"/>
      <c r="O271" s="114"/>
      <c r="P271" s="115"/>
      <c r="Q271" s="115"/>
      <c r="R271" s="116"/>
    </row>
    <row r="272" spans="1:18" s="41" customFormat="1" x14ac:dyDescent="0.25">
      <c r="B272" s="33"/>
      <c r="C272" s="33"/>
      <c r="D272" s="33"/>
      <c r="E272" s="33"/>
      <c r="F272" s="34"/>
      <c r="G272" s="34"/>
      <c r="H272" s="54"/>
      <c r="I272" s="36"/>
      <c r="J272" s="55">
        <f t="shared" ref="J272:J277" si="25">IF($E$9="yes","n/a", H272*I272)</f>
        <v>0</v>
      </c>
      <c r="K272" s="56">
        <v>0.5</v>
      </c>
      <c r="L272" s="55">
        <f>IF(J272="n/a", "n/a", J272*K272)</f>
        <v>0</v>
      </c>
      <c r="M272" s="39"/>
      <c r="N272" s="39"/>
      <c r="O272" s="39"/>
      <c r="P272" s="39"/>
      <c r="Q272" s="39"/>
      <c r="R272" s="40"/>
    </row>
    <row r="273" spans="1:18" s="41" customFormat="1" x14ac:dyDescent="0.25">
      <c r="B273" s="33"/>
      <c r="C273" s="33"/>
      <c r="D273" s="33"/>
      <c r="E273" s="33"/>
      <c r="F273" s="34"/>
      <c r="G273" s="34"/>
      <c r="H273" s="54"/>
      <c r="I273" s="36"/>
      <c r="J273" s="55">
        <f t="shared" si="25"/>
        <v>0</v>
      </c>
      <c r="K273" s="56">
        <v>0.5</v>
      </c>
      <c r="L273" s="55">
        <f t="shared" ref="L273:L281" si="26">IF(J273="n/a", "n/a", J273*K273)</f>
        <v>0</v>
      </c>
      <c r="M273" s="39"/>
      <c r="N273" s="39"/>
      <c r="O273" s="39"/>
      <c r="P273" s="39"/>
      <c r="Q273" s="39"/>
      <c r="R273" s="40"/>
    </row>
    <row r="274" spans="1:18" s="41" customFormat="1" x14ac:dyDescent="0.25">
      <c r="B274" s="33"/>
      <c r="C274" s="33"/>
      <c r="D274" s="33"/>
      <c r="E274" s="33"/>
      <c r="F274" s="34"/>
      <c r="G274" s="34"/>
      <c r="H274" s="54"/>
      <c r="I274" s="36"/>
      <c r="J274" s="55">
        <f t="shared" si="25"/>
        <v>0</v>
      </c>
      <c r="K274" s="56">
        <v>0.5</v>
      </c>
      <c r="L274" s="55">
        <f t="shared" si="26"/>
        <v>0</v>
      </c>
      <c r="M274" s="39"/>
      <c r="N274" s="39"/>
      <c r="O274" s="39"/>
      <c r="P274" s="39"/>
      <c r="Q274" s="39"/>
      <c r="R274" s="40"/>
    </row>
    <row r="275" spans="1:18" s="41" customFormat="1" x14ac:dyDescent="0.25">
      <c r="B275" s="33"/>
      <c r="C275" s="33"/>
      <c r="D275" s="33"/>
      <c r="E275" s="33"/>
      <c r="F275" s="34"/>
      <c r="G275" s="34"/>
      <c r="H275" s="54"/>
      <c r="I275" s="36"/>
      <c r="J275" s="55">
        <f t="shared" si="25"/>
        <v>0</v>
      </c>
      <c r="K275" s="56">
        <v>0.5</v>
      </c>
      <c r="L275" s="55">
        <f t="shared" si="26"/>
        <v>0</v>
      </c>
      <c r="M275" s="39"/>
      <c r="N275" s="39"/>
      <c r="O275" s="39"/>
      <c r="P275" s="39"/>
      <c r="Q275" s="39"/>
      <c r="R275" s="40"/>
    </row>
    <row r="276" spans="1:18" s="41" customFormat="1" x14ac:dyDescent="0.25">
      <c r="B276" s="33"/>
      <c r="C276" s="33"/>
      <c r="D276" s="33"/>
      <c r="E276" s="33"/>
      <c r="F276" s="34"/>
      <c r="G276" s="34"/>
      <c r="H276" s="54"/>
      <c r="I276" s="36"/>
      <c r="J276" s="55">
        <f t="shared" si="25"/>
        <v>0</v>
      </c>
      <c r="K276" s="56">
        <v>0.5</v>
      </c>
      <c r="L276" s="55">
        <f t="shared" si="26"/>
        <v>0</v>
      </c>
      <c r="M276" s="39"/>
      <c r="N276" s="39"/>
      <c r="O276" s="39"/>
      <c r="P276" s="39"/>
      <c r="Q276" s="39"/>
      <c r="R276" s="40"/>
    </row>
    <row r="277" spans="1:18" s="19" customFormat="1" x14ac:dyDescent="0.25">
      <c r="A277" s="41"/>
      <c r="B277" s="33"/>
      <c r="C277" s="33"/>
      <c r="D277" s="33"/>
      <c r="E277" s="33"/>
      <c r="F277" s="34"/>
      <c r="G277" s="34"/>
      <c r="H277" s="54"/>
      <c r="I277" s="36"/>
      <c r="J277" s="55">
        <f t="shared" si="25"/>
        <v>0</v>
      </c>
      <c r="K277" s="56">
        <v>0.5</v>
      </c>
      <c r="L277" s="55">
        <f t="shared" si="26"/>
        <v>0</v>
      </c>
      <c r="M277" s="39"/>
      <c r="N277" s="39"/>
      <c r="O277" s="39"/>
      <c r="P277" s="39"/>
      <c r="Q277" s="39"/>
      <c r="R277" s="40"/>
    </row>
    <row r="278" spans="1:18" s="13" customFormat="1" ht="12.75" x14ac:dyDescent="0.2">
      <c r="A278" s="41"/>
      <c r="B278" s="33"/>
      <c r="C278" s="33"/>
      <c r="D278" s="33"/>
      <c r="E278" s="33"/>
      <c r="F278" s="34"/>
      <c r="G278" s="34"/>
      <c r="H278" s="54"/>
      <c r="I278" s="36"/>
      <c r="J278" s="55">
        <f t="shared" si="21"/>
        <v>0</v>
      </c>
      <c r="K278" s="56">
        <v>0.5</v>
      </c>
      <c r="L278" s="55">
        <f t="shared" si="26"/>
        <v>0</v>
      </c>
      <c r="M278" s="39"/>
      <c r="N278" s="39"/>
      <c r="O278" s="39"/>
      <c r="P278" s="39"/>
      <c r="Q278" s="39"/>
      <c r="R278" s="40"/>
    </row>
    <row r="279" spans="1:18" x14ac:dyDescent="0.2">
      <c r="A279" s="41"/>
      <c r="B279" s="33"/>
      <c r="C279" s="33"/>
      <c r="D279" s="33"/>
      <c r="E279" s="33"/>
      <c r="F279" s="34"/>
      <c r="G279" s="34"/>
      <c r="H279" s="54"/>
      <c r="I279" s="36"/>
      <c r="J279" s="55">
        <f t="shared" si="21"/>
        <v>0</v>
      </c>
      <c r="K279" s="56">
        <v>0.5</v>
      </c>
      <c r="L279" s="55">
        <f t="shared" si="26"/>
        <v>0</v>
      </c>
      <c r="M279" s="39"/>
      <c r="N279" s="39"/>
      <c r="O279" s="39"/>
      <c r="P279" s="39"/>
      <c r="Q279" s="39"/>
      <c r="R279" s="40"/>
    </row>
    <row r="280" spans="1:18" x14ac:dyDescent="0.2">
      <c r="A280" s="41"/>
      <c r="B280" s="33"/>
      <c r="C280" s="33"/>
      <c r="D280" s="33"/>
      <c r="E280" s="33"/>
      <c r="F280" s="34"/>
      <c r="G280" s="34"/>
      <c r="H280" s="54"/>
      <c r="I280" s="36"/>
      <c r="J280" s="55">
        <f t="shared" si="21"/>
        <v>0</v>
      </c>
      <c r="K280" s="56">
        <v>0.5</v>
      </c>
      <c r="L280" s="55">
        <f t="shared" si="26"/>
        <v>0</v>
      </c>
      <c r="M280" s="39"/>
      <c r="N280" s="39"/>
      <c r="O280" s="39"/>
      <c r="P280" s="39"/>
      <c r="Q280" s="39"/>
      <c r="R280" s="40"/>
    </row>
    <row r="281" spans="1:18" ht="12.75" thickBot="1" x14ac:dyDescent="0.25">
      <c r="A281" s="41"/>
      <c r="B281" s="33"/>
      <c r="C281" s="33"/>
      <c r="D281" s="33"/>
      <c r="E281" s="33"/>
      <c r="F281" s="34"/>
      <c r="G281" s="34"/>
      <c r="H281" s="54"/>
      <c r="I281" s="36"/>
      <c r="J281" s="55">
        <f t="shared" si="21"/>
        <v>0</v>
      </c>
      <c r="K281" s="56">
        <v>0.5</v>
      </c>
      <c r="L281" s="55">
        <f t="shared" si="26"/>
        <v>0</v>
      </c>
      <c r="M281" s="43"/>
      <c r="N281" s="43"/>
      <c r="O281" s="43"/>
      <c r="P281" s="43"/>
      <c r="Q281" s="43"/>
      <c r="R281" s="40"/>
    </row>
    <row r="282" spans="1:18" ht="13.5" thickTop="1" thickBot="1" x14ac:dyDescent="0.25">
      <c r="A282" s="19"/>
      <c r="B282" s="261"/>
      <c r="C282" s="261"/>
      <c r="D282" s="261"/>
      <c r="E282" s="261"/>
      <c r="F282" s="261"/>
      <c r="G282" s="261"/>
      <c r="H282" s="261"/>
      <c r="I282" s="260" t="s">
        <v>33</v>
      </c>
      <c r="J282" s="25">
        <f>SUM(J233:J281)</f>
        <v>134071</v>
      </c>
      <c r="K282" s="14"/>
      <c r="L282" s="159">
        <f>SUM(L233:L281)</f>
        <v>134071</v>
      </c>
      <c r="M282" s="28">
        <f>IF(OR($D$9="yes"),"n/a",SUM(M233:M281))</f>
        <v>0</v>
      </c>
      <c r="N282" s="29">
        <f>IF(OR($D$9="yes"),"n/a",SUM(N233:N281))</f>
        <v>0</v>
      </c>
      <c r="O282" s="29">
        <f>IF(OR($D$9="yes"),"n/a",SUM(O233:O281))</f>
        <v>0</v>
      </c>
      <c r="P282" s="29">
        <f>IF(OR($D$9="yes"),"n/a",SUM(P233:P281))</f>
        <v>0</v>
      </c>
      <c r="Q282" s="194">
        <f>IF(OR($D$9="yes"),"n/a",SUM(Q233:Q281))</f>
        <v>134071</v>
      </c>
      <c r="R282" s="27">
        <f>IF(SUM(M282:Q282)&lt;100000, SUM(M282:Q282),100000)</f>
        <v>100000</v>
      </c>
    </row>
    <row r="283" spans="1:18" ht="15.75" thickTop="1" x14ac:dyDescent="0.2">
      <c r="A283" s="13"/>
      <c r="B283" s="135" t="s">
        <v>82</v>
      </c>
      <c r="C283" s="12"/>
      <c r="D283" s="12"/>
      <c r="E283" s="12"/>
      <c r="F283" s="12"/>
      <c r="G283" s="12"/>
      <c r="H283" s="12"/>
      <c r="I283" s="12"/>
      <c r="J283" s="13"/>
      <c r="K283" s="13"/>
      <c r="L283" s="24"/>
      <c r="M283" s="13"/>
      <c r="N283" s="13"/>
      <c r="O283" s="13"/>
      <c r="P283" s="13"/>
      <c r="Q283" s="13"/>
      <c r="R283" s="13"/>
    </row>
  </sheetData>
  <sheetProtection sheet="1" objects="1" scenarios="1"/>
  <mergeCells count="44">
    <mergeCell ref="H228:R229"/>
    <mergeCell ref="B230:G230"/>
    <mergeCell ref="H230:L230"/>
    <mergeCell ref="M230:R230"/>
    <mergeCell ref="K203:L206"/>
    <mergeCell ref="A204:A206"/>
    <mergeCell ref="K208:L211"/>
    <mergeCell ref="K213:L216"/>
    <mergeCell ref="K218:L221"/>
    <mergeCell ref="C226:D226"/>
    <mergeCell ref="K177:L186"/>
    <mergeCell ref="A178:A198"/>
    <mergeCell ref="K187:L198"/>
    <mergeCell ref="B109:G110"/>
    <mergeCell ref="H113:J114"/>
    <mergeCell ref="B115:G115"/>
    <mergeCell ref="H115:J115"/>
    <mergeCell ref="A118:A133"/>
    <mergeCell ref="A136:A150"/>
    <mergeCell ref="A153:A167"/>
    <mergeCell ref="B173:C174"/>
    <mergeCell ref="H173:J174"/>
    <mergeCell ref="B175:G175"/>
    <mergeCell ref="H175:J175"/>
    <mergeCell ref="A96:A106"/>
    <mergeCell ref="B106:E106"/>
    <mergeCell ref="A16:A57"/>
    <mergeCell ref="B57:I57"/>
    <mergeCell ref="B61:B62"/>
    <mergeCell ref="H61:R62"/>
    <mergeCell ref="B63:G63"/>
    <mergeCell ref="H63:L63"/>
    <mergeCell ref="M63:R63"/>
    <mergeCell ref="A66:A76"/>
    <mergeCell ref="B80:L80"/>
    <mergeCell ref="A81:A91"/>
    <mergeCell ref="B91:E91"/>
    <mergeCell ref="B95:L95"/>
    <mergeCell ref="B11:D11"/>
    <mergeCell ref="B12:Q12"/>
    <mergeCell ref="H14:R14"/>
    <mergeCell ref="B15:G15"/>
    <mergeCell ref="H15:J15"/>
    <mergeCell ref="K15:R15"/>
  </mergeCells>
  <dataValidations disablePrompts="1" count="2">
    <dataValidation type="list" showInputMessage="1" showErrorMessage="1" prompt="Select yes or no from list" sqref="D9:D10">
      <formula1>#REF!</formula1>
    </dataValidation>
    <dataValidation type="list" showDropDown="1" showInputMessage="1" showErrorMessage="1" prompt="Select yes or no from list" sqref="E11">
      <formula1>$AB$3:$AB$4</formula1>
    </dataValidation>
  </dataValidations>
  <pageMargins left="0.25" right="0.25" top="0.69739583333333299" bottom="0.51458333333333295" header="0.3" footer="0.3"/>
  <pageSetup paperSize="5" scale="63" fitToHeight="5" orientation="landscape" r:id="rId1"/>
  <headerFooter differentFirst="1">
    <oddHeader xml:space="preserve">&amp;L&amp;"-,Bold"&amp;12ONTARIO INTERACTIVE DIGITAL MEDIA TAX CREDIT (OIDMTC) EXPENDITURE BREAKDOWN&amp;17
SPECIFIED OR NON-SPECIFIED PRODUCT (SECTION 93)&amp;R
</oddHeader>
    <oddFooter>&amp;LMay 2019&amp;CPage &amp;P of &amp;N</oddFooter>
    <firstHeader xml:space="preserve">&amp;L&amp;"-,Bold"ONTARIO INTERACTIVE DIGITAL MEDIA TAX CREDIT (OIDMTC) EXPENDITURE BREAKDOWN&amp;17
SPECIFIED OR NON-SPECIFIED PRODUCT (SECTION 93)&amp;R&amp;G
</firstHeader>
    <firstFooter>&amp;L May 2019&amp;CPage &amp;P of &amp;N&amp;R&amp;F</firstFooter>
  </headerFooter>
  <rowBreaks count="4" manualBreakCount="4">
    <brk id="58" max="16383" man="1"/>
    <brk id="110" max="16383" man="1"/>
    <brk id="170" max="16383" man="1"/>
    <brk id="224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view="pageLayout" topLeftCell="A79" zoomScaleNormal="100" workbookViewId="0">
      <selection activeCell="A83" sqref="A83"/>
    </sheetView>
  </sheetViews>
  <sheetFormatPr defaultRowHeight="15" x14ac:dyDescent="0.25"/>
  <cols>
    <col min="1" max="1" width="39.7109375" customWidth="1"/>
    <col min="2" max="2" width="23.5703125" customWidth="1"/>
    <col min="3" max="3" width="22.140625" customWidth="1"/>
    <col min="4" max="4" width="13.7109375" customWidth="1"/>
    <col min="5" max="5" width="11.140625" customWidth="1"/>
    <col min="6" max="6" width="12.85546875" customWidth="1"/>
    <col min="7" max="7" width="24.28515625" customWidth="1"/>
  </cols>
  <sheetData>
    <row r="1" spans="1:11" s="88" customFormat="1" ht="15.75" x14ac:dyDescent="0.25">
      <c r="A1" s="84" t="s">
        <v>43</v>
      </c>
      <c r="B1" s="196" t="str">
        <f>IF(ISBLANK('Example 1'!$D$2),"",'Example 1'!$D$2)</f>
        <v/>
      </c>
      <c r="C1" s="85"/>
      <c r="D1" s="86" t="s">
        <v>63</v>
      </c>
      <c r="E1" s="87"/>
      <c r="F1" s="87"/>
      <c r="G1" s="87"/>
      <c r="H1" s="86"/>
      <c r="I1" s="86"/>
      <c r="J1" s="86"/>
      <c r="K1" s="86"/>
    </row>
    <row r="2" spans="1:11" s="88" customFormat="1" ht="25.5" x14ac:dyDescent="0.25">
      <c r="A2" s="84" t="s">
        <v>4</v>
      </c>
      <c r="B2" s="186" t="str">
        <f>IF(ISBLANK('Example 1'!$D$4),"",'Example 1'!$D$4)</f>
        <v>Hypothetical Game Corporation</v>
      </c>
      <c r="C2" s="85"/>
      <c r="D2" s="86" t="s">
        <v>44</v>
      </c>
      <c r="E2" s="87"/>
      <c r="F2" s="87"/>
      <c r="G2" s="87"/>
    </row>
    <row r="3" spans="1:11" s="88" customFormat="1" ht="15" customHeight="1" x14ac:dyDescent="0.25">
      <c r="A3" s="84" t="s">
        <v>45</v>
      </c>
      <c r="B3" s="185">
        <f>IF(ISBLANK('Example 1'!$D$6),"",'Example 1'!$D$6)</f>
        <v>43100</v>
      </c>
      <c r="C3" s="85"/>
      <c r="D3" s="85" t="s">
        <v>46</v>
      </c>
      <c r="E3" s="85"/>
      <c r="F3" s="85"/>
    </row>
    <row r="4" spans="1:11" ht="15" customHeight="1" x14ac:dyDescent="0.25">
      <c r="A4" s="89"/>
      <c r="B4" s="89"/>
      <c r="C4" s="89"/>
      <c r="D4" s="90"/>
      <c r="E4" s="89"/>
      <c r="F4" s="89"/>
      <c r="G4" s="89"/>
    </row>
    <row r="5" spans="1:11" ht="15.75" x14ac:dyDescent="0.25">
      <c r="A5" s="91" t="s">
        <v>47</v>
      </c>
      <c r="B5" s="91"/>
      <c r="C5" s="91"/>
      <c r="D5" s="91"/>
      <c r="E5" s="91"/>
      <c r="F5" s="91"/>
      <c r="G5" s="91"/>
    </row>
    <row r="6" spans="1:11" ht="24.75" x14ac:dyDescent="0.25">
      <c r="A6" s="60" t="s">
        <v>48</v>
      </c>
      <c r="B6" s="60" t="s">
        <v>49</v>
      </c>
      <c r="C6" s="60" t="s">
        <v>62</v>
      </c>
      <c r="D6" s="60" t="s">
        <v>51</v>
      </c>
      <c r="E6" s="60" t="s">
        <v>52</v>
      </c>
      <c r="F6" s="60" t="s">
        <v>53</v>
      </c>
      <c r="G6" s="60" t="s">
        <v>54</v>
      </c>
    </row>
    <row r="7" spans="1:11" x14ac:dyDescent="0.25">
      <c r="A7" s="92"/>
      <c r="B7" s="92"/>
      <c r="C7" s="93"/>
      <c r="D7" s="93"/>
      <c r="E7" s="94"/>
      <c r="F7" s="94"/>
      <c r="G7" s="92"/>
    </row>
    <row r="8" spans="1:11" x14ac:dyDescent="0.25">
      <c r="A8" s="95"/>
      <c r="B8" s="96"/>
      <c r="C8" s="97"/>
      <c r="D8" s="97"/>
      <c r="E8" s="98"/>
      <c r="F8" s="98"/>
      <c r="G8" s="96"/>
    </row>
    <row r="9" spans="1:11" x14ac:dyDescent="0.25">
      <c r="A9" s="95"/>
      <c r="B9" s="96"/>
      <c r="C9" s="93"/>
      <c r="D9" s="93"/>
      <c r="E9" s="94"/>
      <c r="F9" s="94"/>
      <c r="G9" s="96"/>
    </row>
    <row r="10" spans="1:11" x14ac:dyDescent="0.25">
      <c r="A10" s="95"/>
      <c r="B10" s="96"/>
      <c r="C10" s="93"/>
      <c r="D10" s="93"/>
      <c r="E10" s="94"/>
      <c r="F10" s="94"/>
      <c r="G10" s="96"/>
    </row>
    <row r="11" spans="1:11" x14ac:dyDescent="0.25">
      <c r="A11" s="95"/>
      <c r="B11" s="96"/>
      <c r="C11" s="99"/>
      <c r="D11" s="99"/>
      <c r="E11" s="94"/>
      <c r="F11" s="94"/>
      <c r="G11" s="96"/>
    </row>
    <row r="12" spans="1:11" x14ac:dyDescent="0.25">
      <c r="A12" s="95"/>
      <c r="B12" s="96"/>
      <c r="C12" s="99"/>
      <c r="D12" s="99"/>
      <c r="E12" s="94"/>
      <c r="F12" s="94"/>
      <c r="G12" s="96"/>
    </row>
    <row r="13" spans="1:11" x14ac:dyDescent="0.25">
      <c r="A13" s="95"/>
      <c r="B13" s="96"/>
      <c r="C13" s="99"/>
      <c r="D13" s="99"/>
      <c r="E13" s="94"/>
      <c r="F13" s="94"/>
      <c r="G13" s="96"/>
    </row>
    <row r="14" spans="1:11" x14ac:dyDescent="0.25">
      <c r="A14" s="95"/>
      <c r="B14" s="96"/>
      <c r="C14" s="93"/>
      <c r="D14" s="93"/>
      <c r="E14" s="94"/>
      <c r="F14" s="94"/>
      <c r="G14" s="96"/>
    </row>
    <row r="15" spans="1:11" x14ac:dyDescent="0.25">
      <c r="A15" s="95"/>
      <c r="B15" s="96"/>
      <c r="C15" s="93"/>
      <c r="D15" s="93"/>
      <c r="E15" s="94"/>
      <c r="F15" s="94"/>
      <c r="G15" s="96"/>
    </row>
    <row r="16" spans="1:11" x14ac:dyDescent="0.25">
      <c r="A16" s="100"/>
      <c r="B16" s="100"/>
      <c r="C16" s="101"/>
      <c r="D16" s="100"/>
      <c r="E16" s="102"/>
      <c r="F16" s="103"/>
      <c r="G16" s="100"/>
    </row>
    <row r="17" spans="1:7" x14ac:dyDescent="0.25">
      <c r="A17" s="100"/>
      <c r="B17" s="100"/>
      <c r="C17" s="101"/>
      <c r="D17" s="100"/>
      <c r="E17" s="102"/>
      <c r="F17" s="103"/>
      <c r="G17" s="100"/>
    </row>
    <row r="18" spans="1:7" x14ac:dyDescent="0.25">
      <c r="A18" s="100"/>
      <c r="B18" s="100"/>
      <c r="C18" s="101"/>
      <c r="D18" s="100"/>
      <c r="E18" s="102"/>
      <c r="F18" s="103"/>
      <c r="G18" s="100"/>
    </row>
    <row r="19" spans="1:7" x14ac:dyDescent="0.25">
      <c r="A19" s="100"/>
      <c r="B19" s="100"/>
      <c r="C19" s="101"/>
      <c r="D19" s="100"/>
      <c r="E19" s="102"/>
      <c r="F19" s="103"/>
      <c r="G19" s="100"/>
    </row>
    <row r="20" spans="1:7" x14ac:dyDescent="0.25">
      <c r="A20" s="100"/>
      <c r="B20" s="100"/>
      <c r="C20" s="101"/>
      <c r="D20" s="100"/>
      <c r="E20" s="102"/>
      <c r="F20" s="103"/>
      <c r="G20" s="100"/>
    </row>
    <row r="21" spans="1:7" x14ac:dyDescent="0.25">
      <c r="A21" s="100"/>
      <c r="B21" s="100"/>
      <c r="C21" s="101"/>
      <c r="D21" s="100"/>
      <c r="E21" s="102"/>
      <c r="F21" s="103"/>
      <c r="G21" s="100"/>
    </row>
    <row r="22" spans="1:7" x14ac:dyDescent="0.25">
      <c r="A22" s="100"/>
      <c r="B22" s="100"/>
      <c r="C22" s="101"/>
      <c r="D22" s="100"/>
      <c r="E22" s="102"/>
      <c r="F22" s="103"/>
      <c r="G22" s="100"/>
    </row>
    <row r="23" spans="1:7" x14ac:dyDescent="0.25">
      <c r="A23" s="100"/>
      <c r="B23" s="100"/>
      <c r="C23" s="101"/>
      <c r="D23" s="100"/>
      <c r="E23" s="102"/>
      <c r="F23" s="103"/>
      <c r="G23" s="100"/>
    </row>
    <row r="24" spans="1:7" x14ac:dyDescent="0.25">
      <c r="A24" s="100"/>
      <c r="B24" s="100"/>
      <c r="C24" s="101"/>
      <c r="D24" s="100"/>
      <c r="E24" s="102"/>
      <c r="F24" s="103"/>
      <c r="G24" s="100"/>
    </row>
    <row r="25" spans="1:7" x14ac:dyDescent="0.25">
      <c r="A25" s="100"/>
      <c r="B25" s="100"/>
      <c r="C25" s="101"/>
      <c r="D25" s="100"/>
      <c r="E25" s="102"/>
      <c r="F25" s="103"/>
      <c r="G25" s="100"/>
    </row>
    <row r="26" spans="1:7" x14ac:dyDescent="0.25">
      <c r="A26" s="100"/>
      <c r="B26" s="100"/>
      <c r="C26" s="101"/>
      <c r="D26" s="100"/>
      <c r="E26" s="102"/>
      <c r="F26" s="103"/>
      <c r="G26" s="100"/>
    </row>
    <row r="27" spans="1:7" x14ac:dyDescent="0.25">
      <c r="A27" s="100"/>
      <c r="B27" s="100"/>
      <c r="C27" s="101"/>
      <c r="D27" s="100"/>
      <c r="E27" s="102"/>
      <c r="F27" s="103"/>
      <c r="G27" s="100"/>
    </row>
    <row r="28" spans="1:7" x14ac:dyDescent="0.25">
      <c r="A28" s="100"/>
      <c r="B28" s="100"/>
      <c r="C28" s="101"/>
      <c r="D28" s="100"/>
      <c r="E28" s="102"/>
      <c r="F28" s="103"/>
      <c r="G28" s="100"/>
    </row>
    <row r="29" spans="1:7" x14ac:dyDescent="0.25">
      <c r="A29" s="100"/>
      <c r="B29" s="100"/>
      <c r="C29" s="101"/>
      <c r="D29" s="100"/>
      <c r="E29" s="102"/>
      <c r="F29" s="103"/>
      <c r="G29" s="100"/>
    </row>
    <row r="30" spans="1:7" x14ac:dyDescent="0.25">
      <c r="A30" s="100"/>
      <c r="B30" s="100"/>
      <c r="C30" s="101"/>
      <c r="D30" s="100"/>
      <c r="E30" s="102"/>
      <c r="F30" s="103"/>
      <c r="G30" s="100"/>
    </row>
    <row r="31" spans="1:7" x14ac:dyDescent="0.25">
      <c r="A31" s="100"/>
      <c r="B31" s="100"/>
      <c r="C31" s="101"/>
      <c r="D31" s="100"/>
      <c r="E31" s="102"/>
      <c r="F31" s="103"/>
      <c r="G31" s="100"/>
    </row>
    <row r="32" spans="1:7" x14ac:dyDescent="0.25">
      <c r="A32" s="100"/>
      <c r="B32" s="100"/>
      <c r="C32" s="101"/>
      <c r="D32" s="100"/>
      <c r="E32" s="102"/>
      <c r="F32" s="103"/>
      <c r="G32" s="100"/>
    </row>
    <row r="33" spans="1:7" x14ac:dyDescent="0.25">
      <c r="A33" s="100"/>
      <c r="B33" s="100"/>
      <c r="C33" s="101"/>
      <c r="D33" s="100"/>
      <c r="E33" s="102"/>
      <c r="F33" s="103"/>
      <c r="G33" s="100"/>
    </row>
    <row r="34" spans="1:7" x14ac:dyDescent="0.25">
      <c r="A34" s="100"/>
      <c r="B34" s="100"/>
      <c r="C34" s="101"/>
      <c r="D34" s="100"/>
      <c r="E34" s="102"/>
      <c r="F34" s="103"/>
      <c r="G34" s="100"/>
    </row>
    <row r="35" spans="1:7" x14ac:dyDescent="0.25">
      <c r="A35" s="100"/>
      <c r="B35" s="100"/>
      <c r="C35" s="101"/>
      <c r="D35" s="100"/>
      <c r="E35" s="102"/>
      <c r="F35" s="103"/>
      <c r="G35" s="100"/>
    </row>
    <row r="36" spans="1:7" x14ac:dyDescent="0.25">
      <c r="A36" s="100"/>
      <c r="B36" s="100"/>
      <c r="C36" s="101"/>
      <c r="D36" s="100"/>
      <c r="E36" s="102"/>
      <c r="F36" s="103"/>
      <c r="G36" s="100"/>
    </row>
    <row r="37" spans="1:7" x14ac:dyDescent="0.25">
      <c r="A37" s="100"/>
      <c r="B37" s="100"/>
      <c r="C37" s="101"/>
      <c r="D37" s="100"/>
      <c r="E37" s="102"/>
      <c r="F37" s="103"/>
      <c r="G37" s="100"/>
    </row>
    <row r="38" spans="1:7" x14ac:dyDescent="0.25">
      <c r="A38" s="100"/>
      <c r="B38" s="100"/>
      <c r="C38" s="101"/>
      <c r="D38" s="100"/>
      <c r="E38" s="102"/>
      <c r="F38" s="103"/>
      <c r="G38" s="100"/>
    </row>
    <row r="39" spans="1:7" x14ac:dyDescent="0.25">
      <c r="A39" s="100"/>
      <c r="B39" s="100"/>
      <c r="C39" s="101"/>
      <c r="D39" s="100"/>
      <c r="E39" s="102"/>
      <c r="F39" s="103"/>
      <c r="G39" s="100"/>
    </row>
    <row r="40" spans="1:7" x14ac:dyDescent="0.25">
      <c r="A40" s="100"/>
      <c r="B40" s="100"/>
      <c r="C40" s="101"/>
      <c r="D40" s="100"/>
      <c r="E40" s="102"/>
      <c r="F40" s="103"/>
      <c r="G40" s="100"/>
    </row>
    <row r="41" spans="1:7" x14ac:dyDescent="0.25">
      <c r="A41" s="104"/>
      <c r="B41" s="104"/>
      <c r="C41" s="105"/>
      <c r="D41" s="104"/>
      <c r="E41" s="106"/>
      <c r="F41" s="107"/>
      <c r="G41" s="104"/>
    </row>
    <row r="42" spans="1:7" x14ac:dyDescent="0.25">
      <c r="A42" s="108"/>
      <c r="B42" s="108"/>
      <c r="C42" s="109"/>
      <c r="D42" s="108"/>
      <c r="E42" s="106"/>
      <c r="G42" s="108"/>
    </row>
    <row r="43" spans="1:7" ht="15.75" x14ac:dyDescent="0.25">
      <c r="A43" s="91" t="s">
        <v>47</v>
      </c>
      <c r="B43" s="91"/>
      <c r="C43" s="91"/>
      <c r="D43" s="91"/>
      <c r="E43" s="91"/>
      <c r="F43" s="91"/>
      <c r="G43" s="91"/>
    </row>
    <row r="44" spans="1:7" ht="24.75" x14ac:dyDescent="0.25">
      <c r="A44" s="60" t="s">
        <v>48</v>
      </c>
      <c r="B44" s="60" t="s">
        <v>55</v>
      </c>
      <c r="C44" s="60" t="s">
        <v>50</v>
      </c>
      <c r="D44" s="60" t="s">
        <v>51</v>
      </c>
      <c r="E44" s="60" t="s">
        <v>52</v>
      </c>
      <c r="F44" s="60" t="s">
        <v>53</v>
      </c>
      <c r="G44" s="60" t="s">
        <v>54</v>
      </c>
    </row>
    <row r="45" spans="1:7" x14ac:dyDescent="0.25">
      <c r="A45" s="92"/>
      <c r="B45" s="92"/>
      <c r="C45" s="93"/>
      <c r="D45" s="93"/>
      <c r="E45" s="94"/>
      <c r="F45" s="94"/>
      <c r="G45" s="92"/>
    </row>
    <row r="46" spans="1:7" x14ac:dyDescent="0.25">
      <c r="A46" s="95"/>
      <c r="B46" s="96"/>
      <c r="C46" s="97"/>
      <c r="D46" s="97"/>
      <c r="E46" s="98"/>
      <c r="F46" s="98"/>
      <c r="G46" s="96"/>
    </row>
    <row r="47" spans="1:7" x14ac:dyDescent="0.25">
      <c r="A47" s="95"/>
      <c r="B47" s="96"/>
      <c r="C47" s="93"/>
      <c r="D47" s="93"/>
      <c r="E47" s="94"/>
      <c r="F47" s="94"/>
      <c r="G47" s="96"/>
    </row>
    <row r="48" spans="1:7" x14ac:dyDescent="0.25">
      <c r="A48" s="95"/>
      <c r="B48" s="96"/>
      <c r="C48" s="93"/>
      <c r="D48" s="93"/>
      <c r="E48" s="94"/>
      <c r="F48" s="94"/>
      <c r="G48" s="96"/>
    </row>
    <row r="49" spans="1:7" x14ac:dyDescent="0.25">
      <c r="A49" s="95"/>
      <c r="B49" s="96"/>
      <c r="C49" s="99"/>
      <c r="D49" s="99"/>
      <c r="E49" s="94"/>
      <c r="F49" s="94"/>
      <c r="G49" s="96"/>
    </row>
    <row r="50" spans="1:7" x14ac:dyDescent="0.25">
      <c r="A50" s="95"/>
      <c r="B50" s="96"/>
      <c r="C50" s="99"/>
      <c r="D50" s="99"/>
      <c r="E50" s="94"/>
      <c r="F50" s="94"/>
      <c r="G50" s="96"/>
    </row>
    <row r="51" spans="1:7" x14ac:dyDescent="0.25">
      <c r="A51" s="95"/>
      <c r="B51" s="96"/>
      <c r="C51" s="99"/>
      <c r="D51" s="99"/>
      <c r="E51" s="94"/>
      <c r="F51" s="94"/>
      <c r="G51" s="96"/>
    </row>
    <row r="52" spans="1:7" x14ac:dyDescent="0.25">
      <c r="A52" s="95"/>
      <c r="B52" s="96"/>
      <c r="C52" s="93"/>
      <c r="D52" s="93"/>
      <c r="E52" s="94"/>
      <c r="F52" s="94"/>
      <c r="G52" s="96"/>
    </row>
    <row r="53" spans="1:7" x14ac:dyDescent="0.25">
      <c r="A53" s="95"/>
      <c r="B53" s="96"/>
      <c r="C53" s="93"/>
      <c r="D53" s="93"/>
      <c r="E53" s="94"/>
      <c r="F53" s="94"/>
      <c r="G53" s="96"/>
    </row>
    <row r="54" spans="1:7" x14ac:dyDescent="0.25">
      <c r="A54" s="100"/>
      <c r="B54" s="100"/>
      <c r="C54" s="101"/>
      <c r="D54" s="100"/>
      <c r="E54" s="102"/>
      <c r="F54" s="103"/>
      <c r="G54" s="100"/>
    </row>
    <row r="55" spans="1:7" x14ac:dyDescent="0.25">
      <c r="A55" s="100"/>
      <c r="B55" s="100"/>
      <c r="C55" s="101"/>
      <c r="D55" s="100"/>
      <c r="E55" s="102"/>
      <c r="F55" s="103"/>
      <c r="G55" s="100"/>
    </row>
    <row r="56" spans="1:7" x14ac:dyDescent="0.25">
      <c r="A56" s="100"/>
      <c r="B56" s="100"/>
      <c r="C56" s="101"/>
      <c r="D56" s="100"/>
      <c r="E56" s="102"/>
      <c r="F56" s="103"/>
      <c r="G56" s="100"/>
    </row>
    <row r="57" spans="1:7" x14ac:dyDescent="0.25">
      <c r="A57" s="100"/>
      <c r="B57" s="100"/>
      <c r="C57" s="101"/>
      <c r="D57" s="100"/>
      <c r="E57" s="102"/>
      <c r="F57" s="103"/>
      <c r="G57" s="100"/>
    </row>
    <row r="58" spans="1:7" x14ac:dyDescent="0.25">
      <c r="A58" s="100"/>
      <c r="B58" s="100"/>
      <c r="C58" s="101"/>
      <c r="D58" s="100"/>
      <c r="E58" s="102"/>
      <c r="F58" s="103"/>
      <c r="G58" s="100"/>
    </row>
    <row r="59" spans="1:7" x14ac:dyDescent="0.25">
      <c r="A59" s="100"/>
      <c r="B59" s="100"/>
      <c r="C59" s="101"/>
      <c r="D59" s="100"/>
      <c r="E59" s="102"/>
      <c r="F59" s="103"/>
      <c r="G59" s="100"/>
    </row>
    <row r="60" spans="1:7" x14ac:dyDescent="0.25">
      <c r="A60" s="100"/>
      <c r="B60" s="100"/>
      <c r="C60" s="101"/>
      <c r="D60" s="100"/>
      <c r="E60" s="102"/>
      <c r="F60" s="103"/>
      <c r="G60" s="100"/>
    </row>
    <row r="61" spans="1:7" x14ac:dyDescent="0.25">
      <c r="A61" s="100"/>
      <c r="B61" s="100"/>
      <c r="C61" s="101"/>
      <c r="D61" s="100"/>
      <c r="E61" s="102"/>
      <c r="F61" s="103"/>
      <c r="G61" s="100"/>
    </row>
    <row r="62" spans="1:7" x14ac:dyDescent="0.25">
      <c r="A62" s="100"/>
      <c r="B62" s="100"/>
      <c r="C62" s="101"/>
      <c r="D62" s="100"/>
      <c r="E62" s="102"/>
      <c r="F62" s="103"/>
      <c r="G62" s="100"/>
    </row>
    <row r="63" spans="1:7" x14ac:dyDescent="0.25">
      <c r="A63" s="100"/>
      <c r="B63" s="100"/>
      <c r="C63" s="101"/>
      <c r="D63" s="100"/>
      <c r="E63" s="102"/>
      <c r="F63" s="103"/>
      <c r="G63" s="100"/>
    </row>
    <row r="64" spans="1:7" x14ac:dyDescent="0.25">
      <c r="A64" s="100"/>
      <c r="B64" s="100"/>
      <c r="C64" s="101"/>
      <c r="D64" s="100"/>
      <c r="E64" s="102"/>
      <c r="F64" s="103"/>
      <c r="G64" s="100"/>
    </row>
    <row r="65" spans="1:7" x14ac:dyDescent="0.25">
      <c r="A65" s="100"/>
      <c r="B65" s="100"/>
      <c r="C65" s="101"/>
      <c r="D65" s="100"/>
      <c r="E65" s="102"/>
      <c r="F65" s="103"/>
      <c r="G65" s="100"/>
    </row>
    <row r="66" spans="1:7" x14ac:dyDescent="0.25">
      <c r="A66" s="100"/>
      <c r="B66" s="100"/>
      <c r="C66" s="101"/>
      <c r="D66" s="100"/>
      <c r="E66" s="102"/>
      <c r="F66" s="103"/>
      <c r="G66" s="100"/>
    </row>
    <row r="67" spans="1:7" x14ac:dyDescent="0.25">
      <c r="A67" s="100"/>
      <c r="B67" s="100"/>
      <c r="C67" s="101"/>
      <c r="D67" s="100"/>
      <c r="E67" s="102"/>
      <c r="F67" s="103"/>
      <c r="G67" s="100"/>
    </row>
    <row r="68" spans="1:7" x14ac:dyDescent="0.25">
      <c r="A68" s="100"/>
      <c r="B68" s="100"/>
      <c r="C68" s="101"/>
      <c r="D68" s="100"/>
      <c r="E68" s="102"/>
      <c r="F68" s="103"/>
      <c r="G68" s="100"/>
    </row>
    <row r="69" spans="1:7" x14ac:dyDescent="0.25">
      <c r="A69" s="100"/>
      <c r="B69" s="100"/>
      <c r="C69" s="101"/>
      <c r="D69" s="100"/>
      <c r="E69" s="102"/>
      <c r="F69" s="103"/>
      <c r="G69" s="100"/>
    </row>
    <row r="70" spans="1:7" x14ac:dyDescent="0.25">
      <c r="A70" s="100"/>
      <c r="B70" s="100"/>
      <c r="C70" s="101"/>
      <c r="D70" s="100"/>
      <c r="E70" s="102"/>
      <c r="F70" s="103"/>
      <c r="G70" s="100"/>
    </row>
    <row r="71" spans="1:7" x14ac:dyDescent="0.25">
      <c r="A71" s="100"/>
      <c r="B71" s="100"/>
      <c r="C71" s="101"/>
      <c r="D71" s="100"/>
      <c r="E71" s="102"/>
      <c r="F71" s="103"/>
      <c r="G71" s="100"/>
    </row>
    <row r="72" spans="1:7" x14ac:dyDescent="0.25">
      <c r="A72" s="100"/>
      <c r="B72" s="100"/>
      <c r="C72" s="101"/>
      <c r="D72" s="100"/>
      <c r="E72" s="102"/>
      <c r="F72" s="103"/>
      <c r="G72" s="100"/>
    </row>
    <row r="73" spans="1:7" x14ac:dyDescent="0.25">
      <c r="A73" s="100"/>
      <c r="B73" s="100"/>
      <c r="C73" s="101"/>
      <c r="D73" s="100"/>
      <c r="E73" s="102"/>
      <c r="F73" s="103"/>
      <c r="G73" s="100"/>
    </row>
    <row r="74" spans="1:7" x14ac:dyDescent="0.25">
      <c r="A74" s="100"/>
      <c r="B74" s="100"/>
      <c r="C74" s="101"/>
      <c r="D74" s="100"/>
      <c r="E74" s="102"/>
      <c r="F74" s="103"/>
      <c r="G74" s="100"/>
    </row>
    <row r="75" spans="1:7" x14ac:dyDescent="0.25">
      <c r="A75" s="100"/>
      <c r="B75" s="100"/>
      <c r="C75" s="101"/>
      <c r="D75" s="100"/>
      <c r="E75" s="102"/>
      <c r="F75" s="103"/>
      <c r="G75" s="100"/>
    </row>
    <row r="76" spans="1:7" x14ac:dyDescent="0.25">
      <c r="A76" s="100"/>
      <c r="B76" s="100"/>
      <c r="C76" s="101"/>
      <c r="D76" s="100"/>
      <c r="E76" s="102"/>
      <c r="F76" s="103"/>
      <c r="G76" s="100"/>
    </row>
    <row r="77" spans="1:7" x14ac:dyDescent="0.25">
      <c r="A77" s="100"/>
      <c r="B77" s="100"/>
      <c r="C77" s="101"/>
      <c r="D77" s="100"/>
      <c r="E77" s="102"/>
      <c r="F77" s="103"/>
      <c r="G77" s="100"/>
    </row>
    <row r="78" spans="1:7" x14ac:dyDescent="0.25">
      <c r="A78" s="100"/>
      <c r="B78" s="100"/>
      <c r="C78" s="101"/>
      <c r="D78" s="100"/>
      <c r="E78" s="102"/>
      <c r="F78" s="103"/>
      <c r="G78" s="100"/>
    </row>
    <row r="79" spans="1:7" x14ac:dyDescent="0.25">
      <c r="A79" s="100"/>
      <c r="B79" s="100"/>
      <c r="C79" s="101"/>
      <c r="D79" s="100"/>
      <c r="E79" s="102"/>
      <c r="F79" s="103"/>
      <c r="G79" s="100"/>
    </row>
    <row r="80" spans="1:7" x14ac:dyDescent="0.25">
      <c r="A80" s="100"/>
      <c r="B80" s="100"/>
      <c r="C80" s="101"/>
      <c r="D80" s="100"/>
      <c r="E80" s="102"/>
      <c r="F80" s="103"/>
      <c r="G80" s="100"/>
    </row>
    <row r="81" spans="1:7" x14ac:dyDescent="0.25">
      <c r="A81" s="100"/>
      <c r="B81" s="100"/>
      <c r="C81" s="101"/>
      <c r="D81" s="100"/>
      <c r="E81" s="102"/>
      <c r="F81" s="103"/>
      <c r="G81" s="100"/>
    </row>
    <row r="82" spans="1:7" x14ac:dyDescent="0.25">
      <c r="A82" s="100"/>
      <c r="B82" s="100"/>
      <c r="C82" s="101"/>
      <c r="D82" s="100"/>
      <c r="E82" s="102"/>
      <c r="F82" s="103"/>
      <c r="G82" s="100"/>
    </row>
    <row r="83" spans="1:7" x14ac:dyDescent="0.25">
      <c r="A83" s="100"/>
      <c r="B83" s="100"/>
      <c r="C83" s="101"/>
      <c r="D83" s="100"/>
      <c r="E83" s="102"/>
      <c r="F83" s="103"/>
      <c r="G83" s="100"/>
    </row>
    <row r="84" spans="1:7" x14ac:dyDescent="0.25">
      <c r="A84" s="100"/>
      <c r="B84" s="100"/>
      <c r="C84" s="101"/>
      <c r="D84" s="100"/>
      <c r="E84" s="102"/>
      <c r="F84" s="103"/>
      <c r="G84" s="100"/>
    </row>
  </sheetData>
  <phoneticPr fontId="29" type="noConversion"/>
  <pageMargins left="0.7" right="0.7" top="0.75" bottom="0.75" header="0.3" footer="0.3"/>
  <pageSetup paperSize="5" scale="77" fitToHeight="2" orientation="landscape" r:id="rId1"/>
  <headerFooter>
    <oddHeader>&amp;L&amp;"-,Bold"&amp;12ONTARIO INTERACTIVE DIGITAL MEDIA TAX CREDIT (OIDMTC) EXPENDITURE BREAKDOWN&amp;11
&amp;16REMUNERATION ADDRESSES&amp;R&amp;G</oddHeader>
    <oddFooter>&amp;L
May 2019&amp;C
Page &amp;P of &amp;N</oddFooter>
  </headerFooter>
  <rowBreaks count="1" manualBreakCount="1">
    <brk id="4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Remuneration Addresses</vt:lpstr>
    </vt:vector>
  </TitlesOfParts>
  <Company>Ontario Media Development Corporation (OMDC)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Olivier</dc:creator>
  <cp:lastModifiedBy>Karolina Tomaszewska [OMDC]</cp:lastModifiedBy>
  <cp:lastPrinted>2017-07-19T15:01:55Z</cp:lastPrinted>
  <dcterms:created xsi:type="dcterms:W3CDTF">2010-09-09T20:05:46Z</dcterms:created>
  <dcterms:modified xsi:type="dcterms:W3CDTF">2019-05-22T20:50:50Z</dcterms:modified>
</cp:coreProperties>
</file>