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mdc-ds02.ontariocreates.ca\ID-Ontario Music Office\Grants\Guidelines &amp; Materials\OMIF 2024-25\Music Creation 2024-25\for review\"/>
    </mc:Choice>
  </mc:AlternateContent>
  <bookViews>
    <workbookView xWindow="1860" yWindow="0" windowWidth="28800" windowHeight="12435" tabRatio="870"/>
  </bookViews>
  <sheets>
    <sheet name="Instructions" sheetId="31" r:id="rId1"/>
    <sheet name="Financement" sheetId="25" r:id="rId2"/>
    <sheet name="Sommaire du budget" sheetId="24" r:id="rId3"/>
    <sheet name="Budget - Activité 1" sheetId="16" r:id="rId4"/>
    <sheet name="Budget - Activité 2" sheetId="32" r:id="rId5"/>
    <sheet name="Budget - Activité 3" sheetId="33" r:id="rId6"/>
    <sheet name="Budget - Activité 4" sheetId="34" r:id="rId7"/>
    <sheet name="Budget - Activité 5" sheetId="35" r:id="rId8"/>
    <sheet name="Budget - Activité 6" sheetId="37" r:id="rId9"/>
    <sheet name="Budget - Activité 7" sheetId="39" r:id="rId10"/>
  </sheets>
  <definedNames>
    <definedName name="_xlnm._FilterDatabase" localSheetId="3" hidden="1">'Budget - Activité 1'!$A$7:$J$53</definedName>
    <definedName name="_xlnm._FilterDatabase" localSheetId="4" hidden="1">'Budget - Activité 2'!$A$7:$J$53</definedName>
    <definedName name="_xlnm._FilterDatabase" localSheetId="5" hidden="1">'Budget - Activité 3'!$A$7:$J$53</definedName>
    <definedName name="_xlnm._FilterDatabase" localSheetId="6" hidden="1">'Budget - Activité 4'!$A$7:$J$53</definedName>
    <definedName name="_xlnm._FilterDatabase" localSheetId="7" hidden="1">'Budget - Activité 5'!$A$7:$J$53</definedName>
    <definedName name="_xlnm._FilterDatabase" localSheetId="8" hidden="1">'Budget - Activité 6'!$A$7:$J$53</definedName>
    <definedName name="_xlnm._FilterDatabase" localSheetId="9" hidden="1">'Budget - Activité 7'!$A$7:$J$53</definedName>
    <definedName name="_xlnm.Print_Area" localSheetId="3">'Budget - Activité 1'!$A$1:$G$55</definedName>
    <definedName name="_xlnm.Print_Area" localSheetId="4">'Budget - Activité 2'!$A$1:$G$55</definedName>
    <definedName name="_xlnm.Print_Area" localSheetId="5">'Budget - Activité 3'!$A$1:$G$55</definedName>
    <definedName name="_xlnm.Print_Area" localSheetId="6">'Budget - Activité 4'!$A$1:$G$55</definedName>
    <definedName name="_xlnm.Print_Area" localSheetId="7">'Budget - Activité 5'!$A$1:$G$55</definedName>
    <definedName name="_xlnm.Print_Area" localSheetId="8">'Budget - Activité 6'!$A$1:$G$55</definedName>
    <definedName name="_xlnm.Print_Area" localSheetId="9">'Budget - Activité 7'!$A$1:$G$55</definedName>
    <definedName name="_xlnm.Print_Area" localSheetId="1">Financement!$A$1:$C$32</definedName>
    <definedName name="_xlnm.Print_Area" localSheetId="0">Instructions!$A$1:$A$8</definedName>
    <definedName name="_xlnm.Print_Area" localSheetId="2">'Sommaire du budget'!$A$1:$G$26</definedName>
    <definedName name="_xlnm.Print_Titles" localSheetId="3">'Budget - Activité 1'!$6:$7</definedName>
    <definedName name="_xlnm.Print_Titles" localSheetId="4">'Budget - Activité 2'!$6:$7</definedName>
    <definedName name="_xlnm.Print_Titles" localSheetId="5">'Budget - Activité 3'!$6:$7</definedName>
    <definedName name="_xlnm.Print_Titles" localSheetId="6">'Budget - Activité 4'!$6:$7</definedName>
    <definedName name="_xlnm.Print_Titles" localSheetId="7">'Budget - Activité 5'!$6:$7</definedName>
    <definedName name="_xlnm.Print_Titles" localSheetId="8">'Budget - Activité 6'!$6:$7</definedName>
    <definedName name="_xlnm.Print_Titles" localSheetId="9">'Budget - Activité 7'!$6:$7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25" l="1"/>
  <c r="D52" i="32" l="1"/>
  <c r="E52" i="32"/>
  <c r="D52" i="33"/>
  <c r="E52" i="33"/>
  <c r="D52" i="34"/>
  <c r="E52" i="34"/>
  <c r="D52" i="35"/>
  <c r="E52" i="35"/>
  <c r="D52" i="37"/>
  <c r="E52" i="37"/>
  <c r="D52" i="39"/>
  <c r="E52" i="39"/>
  <c r="D52" i="16"/>
  <c r="E52" i="16"/>
  <c r="C52" i="32"/>
  <c r="C52" i="33"/>
  <c r="C52" i="34"/>
  <c r="C52" i="35"/>
  <c r="C52" i="37"/>
  <c r="C52" i="39"/>
  <c r="C52" i="16"/>
  <c r="D45" i="32"/>
  <c r="E45" i="32"/>
  <c r="D45" i="33"/>
  <c r="E45" i="33"/>
  <c r="D45" i="34"/>
  <c r="E45" i="34"/>
  <c r="D45" i="35"/>
  <c r="E45" i="35"/>
  <c r="D45" i="37"/>
  <c r="E45" i="37"/>
  <c r="D45" i="39"/>
  <c r="E45" i="39"/>
  <c r="D45" i="16"/>
  <c r="E45" i="16"/>
  <c r="C45" i="32"/>
  <c r="C45" i="33"/>
  <c r="C45" i="34"/>
  <c r="C45" i="35"/>
  <c r="C45" i="37"/>
  <c r="C45" i="39"/>
  <c r="C45" i="16"/>
  <c r="D39" i="32"/>
  <c r="E39" i="32"/>
  <c r="D39" i="33"/>
  <c r="E39" i="33"/>
  <c r="D39" i="34"/>
  <c r="E39" i="34"/>
  <c r="D39" i="35"/>
  <c r="E39" i="35"/>
  <c r="D39" i="37"/>
  <c r="E39" i="37"/>
  <c r="D39" i="39"/>
  <c r="E39" i="39"/>
  <c r="D39" i="16"/>
  <c r="E39" i="16"/>
  <c r="C39" i="32"/>
  <c r="C39" i="33"/>
  <c r="C39" i="34"/>
  <c r="C39" i="35"/>
  <c r="C39" i="37"/>
  <c r="C39" i="39"/>
  <c r="C39" i="16"/>
  <c r="D28" i="32"/>
  <c r="E28" i="32"/>
  <c r="D28" i="33"/>
  <c r="E28" i="33"/>
  <c r="D28" i="34"/>
  <c r="E28" i="34"/>
  <c r="D28" i="35"/>
  <c r="E28" i="35"/>
  <c r="D28" i="37"/>
  <c r="E28" i="37"/>
  <c r="D28" i="39"/>
  <c r="E28" i="39"/>
  <c r="D28" i="16"/>
  <c r="E28" i="16"/>
  <c r="C28" i="32"/>
  <c r="C28" i="33"/>
  <c r="C28" i="34"/>
  <c r="C28" i="35"/>
  <c r="C28" i="37"/>
  <c r="C28" i="39"/>
  <c r="C28" i="16"/>
  <c r="D18" i="32"/>
  <c r="E18" i="32"/>
  <c r="D18" i="33"/>
  <c r="E18" i="33"/>
  <c r="D18" i="34"/>
  <c r="E18" i="34"/>
  <c r="D18" i="35"/>
  <c r="E18" i="35"/>
  <c r="D18" i="37"/>
  <c r="E18" i="37"/>
  <c r="D18" i="39"/>
  <c r="E18" i="39"/>
  <c r="D18" i="16"/>
  <c r="E18" i="16"/>
  <c r="C18" i="32"/>
  <c r="C18" i="33"/>
  <c r="C18" i="34"/>
  <c r="C18" i="35"/>
  <c r="C18" i="37"/>
  <c r="C18" i="39"/>
  <c r="C18" i="16"/>
  <c r="E51" i="32"/>
  <c r="E50" i="32"/>
  <c r="E49" i="32"/>
  <c r="E48" i="32"/>
  <c r="E51" i="33"/>
  <c r="E50" i="33"/>
  <c r="E49" i="33"/>
  <c r="E48" i="33"/>
  <c r="E51" i="34"/>
  <c r="E50" i="34"/>
  <c r="E49" i="34"/>
  <c r="E48" i="34"/>
  <c r="E51" i="35"/>
  <c r="E50" i="35"/>
  <c r="E49" i="35"/>
  <c r="E48" i="35"/>
  <c r="E51" i="37"/>
  <c r="E50" i="37"/>
  <c r="E49" i="37"/>
  <c r="E48" i="37"/>
  <c r="E51" i="39"/>
  <c r="E50" i="39"/>
  <c r="E49" i="39"/>
  <c r="E48" i="39"/>
  <c r="E51" i="16"/>
  <c r="E50" i="16"/>
  <c r="E49" i="16"/>
  <c r="E48" i="16"/>
  <c r="E44" i="32"/>
  <c r="E43" i="32"/>
  <c r="E42" i="32"/>
  <c r="E41" i="32"/>
  <c r="E44" i="33"/>
  <c r="E43" i="33"/>
  <c r="E42" i="33"/>
  <c r="E41" i="33"/>
  <c r="E44" i="34"/>
  <c r="E43" i="34"/>
  <c r="E42" i="34"/>
  <c r="E41" i="34"/>
  <c r="E44" i="35"/>
  <c r="E43" i="35"/>
  <c r="E42" i="35"/>
  <c r="E41" i="35"/>
  <c r="E44" i="37"/>
  <c r="E43" i="37"/>
  <c r="E42" i="37"/>
  <c r="E41" i="37"/>
  <c r="E44" i="39"/>
  <c r="E43" i="39"/>
  <c r="E42" i="39"/>
  <c r="E41" i="39"/>
  <c r="E44" i="16"/>
  <c r="E43" i="16"/>
  <c r="E42" i="16"/>
  <c r="E41" i="16"/>
  <c r="E38" i="32"/>
  <c r="E37" i="32"/>
  <c r="E36" i="32"/>
  <c r="E35" i="32"/>
  <c r="E34" i="32"/>
  <c r="E33" i="32"/>
  <c r="E32" i="32"/>
  <c r="E31" i="32"/>
  <c r="E30" i="32"/>
  <c r="E38" i="33"/>
  <c r="E37" i="33"/>
  <c r="E36" i="33"/>
  <c r="E35" i="33"/>
  <c r="E34" i="33"/>
  <c r="E33" i="33"/>
  <c r="E32" i="33"/>
  <c r="E31" i="33"/>
  <c r="E30" i="33"/>
  <c r="E38" i="34"/>
  <c r="E37" i="34"/>
  <c r="E36" i="34"/>
  <c r="E35" i="34"/>
  <c r="E34" i="34"/>
  <c r="E33" i="34"/>
  <c r="E32" i="34"/>
  <c r="E31" i="34"/>
  <c r="E30" i="34"/>
  <c r="E38" i="35"/>
  <c r="E37" i="35"/>
  <c r="E36" i="35"/>
  <c r="E35" i="35"/>
  <c r="E34" i="35"/>
  <c r="E33" i="35"/>
  <c r="E32" i="35"/>
  <c r="E31" i="35"/>
  <c r="E30" i="35"/>
  <c r="E38" i="37"/>
  <c r="E37" i="37"/>
  <c r="E36" i="37"/>
  <c r="E35" i="37"/>
  <c r="E34" i="37"/>
  <c r="E33" i="37"/>
  <c r="E32" i="37"/>
  <c r="E31" i="37"/>
  <c r="E30" i="37"/>
  <c r="E38" i="39"/>
  <c r="E37" i="39"/>
  <c r="E36" i="39"/>
  <c r="E35" i="39"/>
  <c r="E34" i="39"/>
  <c r="E33" i="39"/>
  <c r="E32" i="39"/>
  <c r="E31" i="39"/>
  <c r="E30" i="39"/>
  <c r="E38" i="16"/>
  <c r="E37" i="16"/>
  <c r="E36" i="16"/>
  <c r="E35" i="16"/>
  <c r="E34" i="16"/>
  <c r="E33" i="16"/>
  <c r="E32" i="16"/>
  <c r="E31" i="16"/>
  <c r="E30" i="16"/>
  <c r="E27" i="32"/>
  <c r="E26" i="32"/>
  <c r="E25" i="32"/>
  <c r="E24" i="32"/>
  <c r="E23" i="32"/>
  <c r="E22" i="32"/>
  <c r="E21" i="32"/>
  <c r="E20" i="32"/>
  <c r="E27" i="33"/>
  <c r="E26" i="33"/>
  <c r="E25" i="33"/>
  <c r="E24" i="33"/>
  <c r="E23" i="33"/>
  <c r="E22" i="33"/>
  <c r="E21" i="33"/>
  <c r="E20" i="33"/>
  <c r="E27" i="34"/>
  <c r="E26" i="34"/>
  <c r="E25" i="34"/>
  <c r="E24" i="34"/>
  <c r="E23" i="34"/>
  <c r="E22" i="34"/>
  <c r="E21" i="34"/>
  <c r="E20" i="34"/>
  <c r="E27" i="35"/>
  <c r="E26" i="35"/>
  <c r="E25" i="35"/>
  <c r="E24" i="35"/>
  <c r="E23" i="35"/>
  <c r="E22" i="35"/>
  <c r="E21" i="35"/>
  <c r="E20" i="35"/>
  <c r="E27" i="37"/>
  <c r="E26" i="37"/>
  <c r="E25" i="37"/>
  <c r="E24" i="37"/>
  <c r="E23" i="37"/>
  <c r="E22" i="37"/>
  <c r="E21" i="37"/>
  <c r="E20" i="37"/>
  <c r="E27" i="39"/>
  <c r="E26" i="39"/>
  <c r="E25" i="39"/>
  <c r="E24" i="39"/>
  <c r="E23" i="39"/>
  <c r="E22" i="39"/>
  <c r="E21" i="39"/>
  <c r="E20" i="39"/>
  <c r="E27" i="16"/>
  <c r="E26" i="16"/>
  <c r="E25" i="16"/>
  <c r="E24" i="16"/>
  <c r="E23" i="16"/>
  <c r="E22" i="16"/>
  <c r="E21" i="16"/>
  <c r="E20" i="16"/>
  <c r="E17" i="32"/>
  <c r="E17" i="33"/>
  <c r="E17" i="34"/>
  <c r="E17" i="35"/>
  <c r="E17" i="37"/>
  <c r="E17" i="39"/>
  <c r="E17" i="16"/>
  <c r="E10" i="32"/>
  <c r="E11" i="32"/>
  <c r="E12" i="32"/>
  <c r="E13" i="32"/>
  <c r="E14" i="32"/>
  <c r="E15" i="32"/>
  <c r="E16" i="32"/>
  <c r="E10" i="33"/>
  <c r="E11" i="33"/>
  <c r="E12" i="33"/>
  <c r="E13" i="33"/>
  <c r="E14" i="33"/>
  <c r="E15" i="33"/>
  <c r="E16" i="33"/>
  <c r="E10" i="34"/>
  <c r="E11" i="34"/>
  <c r="E12" i="34"/>
  <c r="E13" i="34"/>
  <c r="E14" i="34"/>
  <c r="E15" i="34"/>
  <c r="E16" i="34"/>
  <c r="E10" i="35"/>
  <c r="E11" i="35"/>
  <c r="E12" i="35"/>
  <c r="E13" i="35"/>
  <c r="E14" i="35"/>
  <c r="E15" i="35"/>
  <c r="E16" i="35"/>
  <c r="E10" i="37"/>
  <c r="E11" i="37"/>
  <c r="E12" i="37"/>
  <c r="E13" i="37"/>
  <c r="E14" i="37"/>
  <c r="E15" i="37"/>
  <c r="E16" i="37"/>
  <c r="E10" i="39"/>
  <c r="E11" i="39"/>
  <c r="E12" i="39"/>
  <c r="E13" i="39"/>
  <c r="E14" i="39"/>
  <c r="E15" i="39"/>
  <c r="E16" i="39"/>
  <c r="E10" i="16"/>
  <c r="E11" i="16"/>
  <c r="E12" i="16"/>
  <c r="E13" i="16"/>
  <c r="E14" i="16"/>
  <c r="E15" i="16"/>
  <c r="E16" i="16"/>
  <c r="E9" i="32"/>
  <c r="E9" i="33"/>
  <c r="E9" i="34"/>
  <c r="E9" i="35"/>
  <c r="E9" i="37"/>
  <c r="E9" i="39"/>
  <c r="E9" i="16"/>
  <c r="C46" i="39" l="1"/>
  <c r="B6" i="39"/>
  <c r="B2" i="39"/>
  <c r="B6" i="37"/>
  <c r="B2" i="37"/>
  <c r="B6" i="35"/>
  <c r="B2" i="35"/>
  <c r="C53" i="34"/>
  <c r="B6" i="34"/>
  <c r="B2" i="34"/>
  <c r="B6" i="33"/>
  <c r="B2" i="33"/>
  <c r="B6" i="32"/>
  <c r="B2" i="32"/>
  <c r="D53" i="39" l="1"/>
  <c r="D53" i="37"/>
  <c r="C46" i="37"/>
  <c r="D46" i="37"/>
  <c r="D53" i="35"/>
  <c r="C46" i="35"/>
  <c r="D46" i="35"/>
  <c r="D53" i="34"/>
  <c r="E53" i="34" s="1"/>
  <c r="D53" i="33"/>
  <c r="C53" i="33"/>
  <c r="D46" i="33"/>
  <c r="D53" i="32"/>
  <c r="C53" i="32"/>
  <c r="E53" i="32" s="1"/>
  <c r="D46" i="39"/>
  <c r="E46" i="39" s="1"/>
  <c r="C53" i="39"/>
  <c r="C53" i="37"/>
  <c r="C53" i="35"/>
  <c r="E53" i="35" s="1"/>
  <c r="C46" i="34"/>
  <c r="D46" i="34"/>
  <c r="C46" i="33"/>
  <c r="C46" i="32"/>
  <c r="D46" i="32"/>
  <c r="E53" i="33" l="1"/>
  <c r="E53" i="39"/>
  <c r="E46" i="37"/>
  <c r="E53" i="37"/>
  <c r="E46" i="35"/>
  <c r="E46" i="34"/>
  <c r="E46" i="33"/>
  <c r="E46" i="32"/>
  <c r="G13" i="24" l="1"/>
  <c r="G12" i="24"/>
  <c r="G11" i="24"/>
  <c r="G10" i="24"/>
  <c r="G9" i="24"/>
  <c r="G8" i="24"/>
  <c r="XFD49" i="39"/>
  <c r="B13" i="24"/>
  <c r="XFD49" i="37"/>
  <c r="B12" i="24"/>
  <c r="B11" i="24"/>
  <c r="XFD49" i="34"/>
  <c r="B10" i="24"/>
  <c r="B9" i="24"/>
  <c r="XFD49" i="32"/>
  <c r="B8" i="24"/>
  <c r="D12" i="24" l="1"/>
  <c r="D11" i="24"/>
  <c r="D10" i="24"/>
  <c r="D9" i="24"/>
  <c r="C9" i="24"/>
  <c r="C8" i="24"/>
  <c r="C13" i="24"/>
  <c r="D13" i="24"/>
  <c r="C12" i="24"/>
  <c r="C11" i="24"/>
  <c r="C10" i="24"/>
  <c r="E9" i="24"/>
  <c r="D8" i="24"/>
  <c r="E11" i="24" l="1"/>
  <c r="D53" i="16"/>
  <c r="E8" i="24"/>
  <c r="E13" i="24"/>
  <c r="E12" i="24"/>
  <c r="E10" i="24"/>
  <c r="C53" i="16"/>
  <c r="C46" i="16"/>
  <c r="D46" i="16"/>
  <c r="E53" i="16" l="1"/>
  <c r="E46" i="16"/>
  <c r="XFD49" i="16"/>
  <c r="G7" i="24"/>
  <c r="G14" i="24" s="1"/>
  <c r="B6" i="16" l="1"/>
  <c r="B2" i="16"/>
  <c r="B2" i="24"/>
  <c r="B9" i="25"/>
  <c r="B12" i="25" l="1"/>
  <c r="C10" i="25" s="1"/>
  <c r="B7" i="24"/>
  <c r="C12" i="25" l="1"/>
  <c r="C11" i="25"/>
  <c r="B22" i="25"/>
  <c r="C32" i="25" l="1"/>
  <c r="B27" i="25"/>
  <c r="B29" i="25"/>
  <c r="B31" i="25"/>
  <c r="B26" i="25"/>
  <c r="B28" i="25"/>
  <c r="C28" i="25" s="1"/>
  <c r="B30" i="25"/>
  <c r="C26" i="25" l="1"/>
  <c r="C29" i="25"/>
  <c r="B32" i="25"/>
  <c r="C7" i="24" l="1"/>
  <c r="C14" i="24" s="1"/>
  <c r="D7" i="24"/>
  <c r="D14" i="24" s="1"/>
  <c r="E7" i="24" l="1"/>
  <c r="E14" i="24" s="1"/>
  <c r="G18" i="24" l="1"/>
  <c r="G19" i="24" s="1"/>
  <c r="G17" i="24"/>
  <c r="G24" i="24"/>
  <c r="G23" i="24"/>
  <c r="G25" i="24" l="1"/>
  <c r="G26" i="24" s="1"/>
  <c r="G20" i="24"/>
</calcChain>
</file>

<file path=xl/sharedStrings.xml><?xml version="1.0" encoding="utf-8"?>
<sst xmlns="http://schemas.openxmlformats.org/spreadsheetml/2006/main" count="546" uniqueCount="132">
  <si>
    <t>TOTAL</t>
  </si>
  <si>
    <t>Please Complete</t>
  </si>
  <si>
    <t xml:space="preserve"> </t>
  </si>
  <si>
    <t>YES</t>
  </si>
  <si>
    <t>NO</t>
  </si>
  <si>
    <t>TEST</t>
  </si>
  <si>
    <t>Minimum OMIF Request</t>
  </si>
  <si>
    <t>Maximum OMIF Request</t>
  </si>
  <si>
    <r>
      <t xml:space="preserve">$10,000.00: </t>
    </r>
    <r>
      <rPr>
        <sz val="12"/>
        <rFont val="Arial"/>
        <family val="2"/>
      </rPr>
      <t>Minimum OMIF Request amount is $10,000.</t>
    </r>
  </si>
  <si>
    <r>
      <t xml:space="preserve">$350,000.00: </t>
    </r>
    <r>
      <rPr>
        <sz val="12"/>
        <rFont val="Arial"/>
        <family val="2"/>
      </rPr>
      <t>Maximum OMIF Request amount is $350,000.</t>
    </r>
  </si>
  <si>
    <t>DESCRIPTION</t>
  </si>
  <si>
    <t xml:space="preserve">rémunération du personnel technique </t>
  </si>
  <si>
    <t xml:space="preserve">rémunération des ingénieurs </t>
  </si>
  <si>
    <t xml:space="preserve">rémunération des musiciens de studio </t>
  </si>
  <si>
    <t xml:space="preserve">fournitures et matériel d’enregistrement </t>
  </si>
  <si>
    <t>mixage, mastérisation, coûts relatifs à l’art et à la reproduction</t>
  </si>
  <si>
    <t>coûts de préparation des enregistrements musicaux pour la distribution numérique</t>
  </si>
  <si>
    <t>autre</t>
  </si>
  <si>
    <t>POSTE DE DÉPENSES</t>
  </si>
  <si>
    <t>ENREGISTREMENT SONORE</t>
  </si>
  <si>
    <t>SOUS-TOTAL</t>
  </si>
  <si>
    <t>DÉPENSES EN ESPÈCES ($)</t>
  </si>
  <si>
    <t>SERVICES À TITRE GRATUIT ($)</t>
  </si>
  <si>
    <t xml:space="preserve">Titre d'activité: </t>
  </si>
  <si>
    <t>TITRE D'ACTIVITÉ</t>
  </si>
  <si>
    <t>création et de production du matériel promotionnel</t>
  </si>
  <si>
    <t>MARKETING ET PROMOTION</t>
  </si>
  <si>
    <t>TOURNÉES ET PRÉSENTATIONS</t>
  </si>
  <si>
    <t>le marketing</t>
  </si>
  <si>
    <t>la promotion</t>
  </si>
  <si>
    <t>la conception audiovisuelle et scénique</t>
  </si>
  <si>
    <t>les services techniques</t>
  </si>
  <si>
    <t>les voyages et le transport</t>
  </si>
  <si>
    <t xml:space="preserve">l’équipe embauchée par l’artiste ou l’entreprise qui présente la demande  </t>
  </si>
  <si>
    <t>DÉVELOPPEMENT COMMERCIAL</t>
  </si>
  <si>
    <t>FRAIS ADMINISTRATIFS ET INDIRECTS 
(VOIR NOTE 2)</t>
  </si>
  <si>
    <t>POURCENTAGE</t>
  </si>
  <si>
    <t>MONTANT</t>
  </si>
  <si>
    <t>Nom de l'entreprise :</t>
  </si>
  <si>
    <t>Instructions :</t>
  </si>
  <si>
    <t>SOURCES DE FINANCEMENT</t>
  </si>
  <si>
    <t>ADMISSIBILITÉ AU FINANCEMENT</t>
  </si>
  <si>
    <t xml:space="preserve">EXIGENCES DU FONDS ONTARIEN D’INVESTISSEMENT DANS L’INDUSTRIE DE LA MUSIQUE </t>
  </si>
  <si>
    <r>
      <t xml:space="preserve">10 % MINIMUM : </t>
    </r>
    <r>
      <rPr>
        <sz val="12"/>
        <rFont val="Arial"/>
        <family val="2"/>
      </rPr>
      <t>Le montant autofinancé par le demandeur doit être au moins égal à 10 % du budget total prévu.</t>
    </r>
  </si>
  <si>
    <t>10 % MINIMUM : Le montant autofinancé par le demandeur doit être au moins égal à 10 % du budget total prévu.</t>
  </si>
  <si>
    <r>
      <t xml:space="preserve">10 % MAXIMUM : </t>
    </r>
    <r>
      <rPr>
        <sz val="12"/>
        <rFont val="Arial"/>
        <family val="2"/>
      </rPr>
      <t>Les services en nature ne peuvent dépasser 10 % du budget total prévu.</t>
    </r>
  </si>
  <si>
    <r>
      <rPr>
        <b/>
        <sz val="12"/>
        <rFont val="Arial"/>
        <family val="2"/>
      </rPr>
      <t xml:space="preserve">75 % MAXIMUM : </t>
    </r>
    <r>
      <rPr>
        <sz val="12"/>
        <rFont val="Arial"/>
        <family val="2"/>
      </rPr>
      <t xml:space="preserve">Le financement total provenant de toutes les sources publiques (c.-à-d. le gouvernement, le Fonds ontarien d'investissement dans l'industrie de la musique) ne peut dépasser 75 % du budget total prévu. </t>
    </r>
  </si>
  <si>
    <r>
      <t>50 % MAXIMUM :</t>
    </r>
    <r>
      <rPr>
        <sz val="12"/>
        <rFont val="Arial"/>
        <family val="2"/>
      </rPr>
      <t xml:space="preserve"> La demande du Fonds ontarien d'investissement dans l'industrie de la musique ne peut dépasser 50 % du budget total prévu.</t>
    </r>
  </si>
  <si>
    <t>BUDGET TOTAL</t>
  </si>
  <si>
    <t>AUTOFINANCEMENT</t>
  </si>
  <si>
    <t>FINANCEMENT PRIVÉ</t>
  </si>
  <si>
    <t>AUTRE FINANCEMENT GOUVERNEMENTAL (CONFIRMÉ)</t>
  </si>
  <si>
    <t xml:space="preserve">DEMANDE AU FONDS ONTARIEN D’INVESTISSEMENT DANS L’INDUSTRIE DE LA MUSIQUE </t>
  </si>
  <si>
    <t xml:space="preserve">ADMISSIBILITÉ DE LA DEMANDE AU FONDS ONTARIEN D’INVESTISSEMENT DANS L’INDUSTRIE DE LA MUSIQUE </t>
  </si>
  <si>
    <t>REVENUS DU DEMANDEUR</t>
  </si>
  <si>
    <r>
      <t xml:space="preserve">Revenu brut pour l'exercice financier </t>
    </r>
    <r>
      <rPr>
        <b/>
        <sz val="12"/>
        <rFont val="Arial"/>
        <family val="2"/>
      </rPr>
      <t>précédemment terminé</t>
    </r>
    <r>
      <rPr>
        <sz val="12"/>
        <rFont val="Arial"/>
        <family val="2"/>
      </rPr>
      <t xml:space="preserve"> 
(extrait des états financiers de votre entreprise)</t>
    </r>
  </si>
  <si>
    <t>40 % DU REVENU MOYEN SUR DEUX ANS</t>
  </si>
  <si>
    <t xml:space="preserve">DEMANDE MAXIMUM DU DEMANDEUR AU FONDS ONTARIEN D’INVESTISSEMENT DANS L’INDUSTRIE DE LA MUSIQUE </t>
  </si>
  <si>
    <t>PLAN FINANCIER</t>
  </si>
  <si>
    <t>SERVICES EN NATURE OU À TITRE GRATUIT</t>
  </si>
  <si>
    <t>AUTRE FINANCEMENT PUBLIC (EN ATTENTE DE CONFIRMATION)</t>
  </si>
  <si>
    <r>
      <t>Budget - Activité n</t>
    </r>
    <r>
      <rPr>
        <vertAlign val="superscript"/>
        <sz val="12"/>
        <rFont val="Arial"/>
        <family val="2"/>
      </rPr>
      <t>o</t>
    </r>
    <r>
      <rPr>
        <sz val="12"/>
        <rFont val="Arial"/>
        <family val="2"/>
      </rPr>
      <t xml:space="preserve"> 1</t>
    </r>
  </si>
  <si>
    <r>
      <t>Budget - Activité n</t>
    </r>
    <r>
      <rPr>
        <vertAlign val="superscript"/>
        <sz val="12"/>
        <rFont val="Arial"/>
        <family val="2"/>
      </rPr>
      <t>o</t>
    </r>
    <r>
      <rPr>
        <sz val="12"/>
        <rFont val="Arial"/>
        <family val="2"/>
      </rPr>
      <t xml:space="preserve"> 7</t>
    </r>
  </si>
  <si>
    <r>
      <t>Budget - Activité n</t>
    </r>
    <r>
      <rPr>
        <vertAlign val="superscript"/>
        <sz val="12"/>
        <rFont val="Arial"/>
        <family val="2"/>
      </rPr>
      <t>o</t>
    </r>
    <r>
      <rPr>
        <sz val="12"/>
        <rFont val="Arial"/>
        <family val="2"/>
      </rPr>
      <t xml:space="preserve"> 6</t>
    </r>
  </si>
  <si>
    <r>
      <t>Budget - Activité n</t>
    </r>
    <r>
      <rPr>
        <vertAlign val="superscript"/>
        <sz val="12"/>
        <rFont val="Arial"/>
        <family val="2"/>
      </rPr>
      <t>o</t>
    </r>
    <r>
      <rPr>
        <sz val="12"/>
        <rFont val="Arial"/>
        <family val="2"/>
      </rPr>
      <t xml:space="preserve"> 5</t>
    </r>
  </si>
  <si>
    <r>
      <t>Budget - Activité n</t>
    </r>
    <r>
      <rPr>
        <vertAlign val="superscript"/>
        <sz val="12"/>
        <rFont val="Arial"/>
        <family val="2"/>
      </rPr>
      <t>o</t>
    </r>
    <r>
      <rPr>
        <sz val="12"/>
        <rFont val="Arial"/>
        <family val="2"/>
      </rPr>
      <t xml:space="preserve"> 4</t>
    </r>
  </si>
  <si>
    <r>
      <t>Budget - Activité n</t>
    </r>
    <r>
      <rPr>
        <vertAlign val="superscript"/>
        <sz val="12"/>
        <rFont val="Arial"/>
        <family val="2"/>
      </rPr>
      <t>o</t>
    </r>
    <r>
      <rPr>
        <sz val="12"/>
        <rFont val="Arial"/>
        <family val="2"/>
      </rPr>
      <t xml:space="preserve"> 3</t>
    </r>
  </si>
  <si>
    <r>
      <t>Budget - Activité n</t>
    </r>
    <r>
      <rPr>
        <vertAlign val="superscript"/>
        <sz val="12"/>
        <rFont val="Arial"/>
        <family val="2"/>
      </rPr>
      <t>o</t>
    </r>
    <r>
      <rPr>
        <sz val="12"/>
        <rFont val="Arial"/>
        <family val="2"/>
      </rPr>
      <t xml:space="preserve"> 2</t>
    </r>
  </si>
  <si>
    <t>NOM DE L'ONGLET</t>
  </si>
  <si>
    <t>TITRE DE L'ACTIVITÉ</t>
  </si>
  <si>
    <t>DÉPENSES EN ESPÈCES</t>
  </si>
  <si>
    <t>COÛT TOTAL</t>
  </si>
  <si>
    <t>TOTAL DE TOUTES LES ACTIVITÉS :</t>
  </si>
  <si>
    <r>
      <t xml:space="preserve">TOTAL </t>
    </r>
    <r>
      <rPr>
        <sz val="12"/>
        <rFont val="Arial"/>
        <family val="2"/>
      </rPr>
      <t>de toutes les activités</t>
    </r>
  </si>
  <si>
    <r>
      <t>TOTAL</t>
    </r>
    <r>
      <rPr>
        <sz val="12"/>
        <rFont val="Arial"/>
        <family val="2"/>
      </rPr>
      <t xml:space="preserve"> de toutes les dépenses en espèces </t>
    </r>
  </si>
  <si>
    <r>
      <t xml:space="preserve">POURCENTAGE </t>
    </r>
    <r>
      <rPr>
        <sz val="12"/>
        <rFont val="Arial"/>
        <family val="2"/>
      </rPr>
      <t>de toutes les dépenses en espèces par rapport à toutes les activités</t>
    </r>
  </si>
  <si>
    <r>
      <t xml:space="preserve">TEST D'ADMISSIBILITÉ : </t>
    </r>
    <r>
      <rPr>
        <sz val="12"/>
        <rFont val="Arial"/>
        <family val="2"/>
      </rPr>
      <t>Les dépenses en espèces ne peuvent pas dépasser 10 % du total de toutes les activités.</t>
    </r>
  </si>
  <si>
    <t>FRAIS ADMINISTRATIFS ET INDIRECTS</t>
  </si>
  <si>
    <t>DEMANDE AU FONDS D'INVESTISSEMENT DANS L'INDUSTRIE DE LA MUSIQUE</t>
  </si>
  <si>
    <t>SOMMAIRE DU BUDGET</t>
  </si>
  <si>
    <r>
      <t xml:space="preserve">- AUCUNE ACTION REQUISE : Cette feuille de calcul se remplit automatiquement. 
-  Veuillez passer à la feuille de calcul du budget pour chaque activité dans l'onglet </t>
    </r>
    <r>
      <rPr>
        <b/>
        <i/>
        <sz val="12"/>
        <rFont val="Arial"/>
        <family val="2"/>
      </rPr>
      <t>Budget - Activité</t>
    </r>
    <r>
      <rPr>
        <i/>
        <sz val="12"/>
        <rFont val="Arial"/>
        <family val="2"/>
      </rPr>
      <t xml:space="preserve"> X.</t>
    </r>
  </si>
  <si>
    <t>DESCRIPTION DES DÉPENSES</t>
  </si>
  <si>
    <t>la scénographie</t>
  </si>
  <si>
    <t>TOTAL DES DÉPENSES</t>
  </si>
  <si>
    <t>TOTAL (À L'EXCLUSION DES FRAIS ADMINISTRATIFS ET INDIRECTS)</t>
  </si>
  <si>
    <t>un consultant (veuillez préciser)</t>
  </si>
  <si>
    <t>Vous trouverez ci-dessous la liste des onglets de la fiche de calcul :</t>
  </si>
  <si>
    <t>CHARGE AYANT UN EFFET SUR LA TRÉSORERIE</t>
  </si>
  <si>
    <t>Une fois rempli, ce document doit être versé sur le Portail de demande en ligne (PDL) dans le cadre de votre demande au volet Création musicale du Fonds ontarien d'investissement dans l'industrie de la musique</t>
  </si>
  <si>
    <r>
      <t xml:space="preserve">2. </t>
    </r>
    <r>
      <rPr>
        <b/>
        <i/>
        <sz val="12"/>
        <rFont val="Arial"/>
        <family val="2"/>
      </rPr>
      <t xml:space="preserve">Sommaire du budget </t>
    </r>
    <r>
      <rPr>
        <sz val="12"/>
        <rFont val="Arial"/>
        <family val="2"/>
      </rPr>
      <t xml:space="preserve">: AUCUNE ACTION REQUISE. Cette feuille de calcul se remplit automatiquement. Veuillez passer à la feuille de calcul du budget pour chaque activité dans l'onglet </t>
    </r>
    <r>
      <rPr>
        <b/>
        <sz val="12"/>
        <rFont val="Arial"/>
        <family val="2"/>
      </rPr>
      <t>Budget - Activité</t>
    </r>
    <r>
      <rPr>
        <sz val="12"/>
        <rFont val="Arial"/>
        <family val="2"/>
      </rPr>
      <t xml:space="preserve"> </t>
    </r>
    <r>
      <rPr>
        <b/>
        <sz val="12"/>
        <rFont val="Arial"/>
        <family val="2"/>
      </rPr>
      <t>X</t>
    </r>
    <r>
      <rPr>
        <sz val="12"/>
        <rFont val="Arial"/>
        <family val="2"/>
      </rPr>
      <t>.</t>
    </r>
  </si>
  <si>
    <r>
      <t xml:space="preserve">Revenu brut pour le </t>
    </r>
    <r>
      <rPr>
        <b/>
        <sz val="12"/>
        <rFont val="Arial"/>
        <family val="2"/>
      </rPr>
      <t>dernier</t>
    </r>
    <r>
      <rPr>
        <sz val="12"/>
        <rFont val="Arial"/>
        <family val="2"/>
      </rPr>
      <t xml:space="preserve"> exercice financier terminé
(extrait des états financiers de votre entreprise)</t>
    </r>
  </si>
  <si>
    <r>
      <rPr>
        <b/>
        <sz val="12"/>
        <rFont val="Arial"/>
        <family val="2"/>
      </rPr>
      <t xml:space="preserve">TEST : </t>
    </r>
    <r>
      <rPr>
        <sz val="12"/>
        <rFont val="Arial"/>
        <family val="2"/>
      </rPr>
      <t xml:space="preserve">Le budget total (onglet </t>
    </r>
    <r>
      <rPr>
        <i/>
        <sz val="12"/>
        <rFont val="Arial"/>
        <family val="2"/>
      </rPr>
      <t>Financement</t>
    </r>
    <r>
      <rPr>
        <sz val="12"/>
        <rFont val="Arial"/>
        <family val="2"/>
      </rPr>
      <t xml:space="preserve">) doit être égal au total des dépenses (onglet </t>
    </r>
    <r>
      <rPr>
        <i/>
        <sz val="12"/>
        <rFont val="Arial"/>
        <family val="2"/>
      </rPr>
      <t>Sommaire du budget</t>
    </r>
    <r>
      <rPr>
        <sz val="12"/>
        <rFont val="Arial"/>
        <family val="2"/>
      </rPr>
      <t>).</t>
    </r>
  </si>
  <si>
    <r>
      <rPr>
        <b/>
        <sz val="12"/>
        <rFont val="Arial"/>
        <family val="2"/>
      </rPr>
      <t>NOTA :</t>
    </r>
    <r>
      <rPr>
        <sz val="12"/>
        <rFont val="Arial"/>
        <family val="2"/>
      </rPr>
      <t xml:space="preserve"> Le montant total du budget dans l'onglet </t>
    </r>
    <r>
      <rPr>
        <i/>
        <sz val="12"/>
        <rFont val="Arial"/>
        <family val="2"/>
      </rPr>
      <t>Financement</t>
    </r>
    <r>
      <rPr>
        <sz val="12"/>
        <rFont val="Arial"/>
        <family val="2"/>
      </rPr>
      <t xml:space="preserve"> doit être ÉGAL au montant total des dépenses dans l'onglet </t>
    </r>
    <r>
      <rPr>
        <i/>
        <sz val="12"/>
        <rFont val="Arial"/>
        <family val="2"/>
      </rPr>
      <t>Sommaire du budget</t>
    </r>
    <r>
      <rPr>
        <sz val="12"/>
        <rFont val="Arial"/>
        <family val="2"/>
      </rPr>
      <t>.</t>
    </r>
  </si>
  <si>
    <r>
      <t xml:space="preserve">10 % MAXIMUM : </t>
    </r>
    <r>
      <rPr>
        <sz val="12"/>
        <rFont val="Arial"/>
        <family val="2"/>
      </rPr>
      <t xml:space="preserve">Les services en nature ne peuvent dépasser 10 % du budget total prévu.
</t>
    </r>
    <r>
      <rPr>
        <b/>
        <sz val="12"/>
        <rFont val="Arial"/>
        <family val="2"/>
      </rPr>
      <t>TEST :</t>
    </r>
    <r>
      <rPr>
        <sz val="12"/>
        <rFont val="Arial"/>
        <family val="2"/>
      </rPr>
      <t xml:space="preserve"> Les services en nature ou à titre gratuit (onglet </t>
    </r>
    <r>
      <rPr>
        <i/>
        <sz val="12"/>
        <rFont val="Arial"/>
        <family val="2"/>
      </rPr>
      <t>Plan de financement</t>
    </r>
    <r>
      <rPr>
        <sz val="12"/>
        <rFont val="Arial"/>
        <family val="2"/>
      </rPr>
      <t xml:space="preserve">) doivent être ÉGALES au total de toutes les dépenses en nature (onglet </t>
    </r>
    <r>
      <rPr>
        <i/>
        <sz val="12"/>
        <rFont val="Arial"/>
        <family val="2"/>
      </rPr>
      <t>Résumé du budget</t>
    </r>
    <r>
      <rPr>
        <sz val="12"/>
        <rFont val="Arial"/>
        <family val="2"/>
      </rPr>
      <t>).</t>
    </r>
  </si>
  <si>
    <t>Demande au Fonds d'investissement dans l'industrie de la musique pour cette activité</t>
  </si>
  <si>
    <t>NOTES DE PIED DE PAGE :</t>
  </si>
  <si>
    <t>NOTA 1 : Transactions entre parties apparentées</t>
  </si>
  <si>
    <t>NOTA 3 : Limites des dépenses en immobilisations</t>
  </si>
  <si>
    <t xml:space="preserve">NOTA 2 : Frais administratifs et indirects </t>
  </si>
  <si>
    <t>Tout coût d'activité qui sera payé à une partie apparentée doit être déclaré sur le modèle de transaction entre parties apparentées. Les parties apparentées existent lorsqu'une partie a la capacité d'exercer, directement ou indirectement, un contrôle, un contrôle conjoint ou une influence considérable sur l'autre partie. Deux ou plusieurs parties sont apparentées lorsqu'elles sont soumises à un contrôle commun, un contrôle conjoint ou une influence considérable commune. Les parties apparentées comprennent également la direction et les membres de la famille immédiate. Veuillez consulter le modèle de transactions entre parties apparentées pour plus d'informations.</t>
  </si>
  <si>
    <t>Les coûts des éléments tels que les salaires du personnel, les locaux et les services d'entreprise qui sont directement utilisés dans la réalisation des activités prévues (jusqu'à un maximum de 25 % des coûts totaux de l'activité).</t>
  </si>
  <si>
    <t>Les allocations budgétaires pour les dépenses d'investissement, telles que les achats d'équipement sont éligibles si elles sont nécessaires à une activité (telle que l'infrastructure numérique et l'innovation). Pour plus d'informations, veuillez consulter la section Activités et dépenses admissibles des Lignes directrices du volet Création musicale.</t>
  </si>
  <si>
    <r>
      <rPr>
        <b/>
        <sz val="12"/>
        <rFont val="Arial"/>
        <family val="2"/>
      </rPr>
      <t xml:space="preserve">50 % MAXIMUM : </t>
    </r>
    <r>
      <rPr>
        <sz val="12"/>
        <rFont val="Arial"/>
        <family val="2"/>
      </rPr>
      <t xml:space="preserve">La demande du Fonds ontarien d'investissement dans l'industrie de la musique ne peut dépasser 50 % du budget total prévu.
</t>
    </r>
    <r>
      <rPr>
        <b/>
        <sz val="12"/>
        <rFont val="Arial"/>
        <family val="2"/>
      </rPr>
      <t xml:space="preserve">40 % MAXIMUM : </t>
    </r>
    <r>
      <rPr>
        <sz val="12"/>
        <rFont val="Arial"/>
        <family val="2"/>
      </rPr>
      <t xml:space="preserve">Le montant demandé au Fonds ontarien d'investissement dans l'industrie de la musique ne peut pas dépasser 40 % du chiffre d'affaires moyen du demandeur sur deux ans.
</t>
    </r>
    <r>
      <rPr>
        <b/>
        <sz val="12"/>
        <rFont val="Arial"/>
        <family val="2"/>
      </rPr>
      <t>TEST :</t>
    </r>
    <r>
      <rPr>
        <sz val="12"/>
        <rFont val="Arial"/>
        <family val="2"/>
      </rPr>
      <t xml:space="preserve"> le montant de la demande au Fonds ontarien d'investissement dans l'industrie de la musique  (onglet Plan de financement) doit être égal au montant de la demande au Fonds ontarien d'investissement dans l'industrie de la musique (onglet Résumé du budget).</t>
    </r>
  </si>
  <si>
    <t>TRANSACTIONS ENTRE PARTIES APPARENTÉES 
(indiquez "OUI") 
(VOIR NOTE 1)</t>
  </si>
  <si>
    <t>LIEU DE LA DÉPENSE 
(indiquez si c'est à l'extérieur de l'Ontario)</t>
  </si>
  <si>
    <t xml:space="preserve">1. Plan de financement : Veuillez remplir les cellules VERTES. Toute autre information sera remplie automatiquement. </t>
  </si>
  <si>
    <r>
      <t>TOTAL</t>
    </r>
    <r>
      <rPr>
        <sz val="12"/>
        <rFont val="Arial"/>
        <family val="2"/>
      </rPr>
      <t xml:space="preserve"> de toutes les activités admissibles, à l’exclusion des frais administratifs et indirects</t>
    </r>
  </si>
  <si>
    <r>
      <t xml:space="preserve">TOTAL </t>
    </r>
    <r>
      <rPr>
        <sz val="12"/>
        <rFont val="Arial"/>
        <family val="2"/>
      </rPr>
      <t>de tous les frais administratifs et indirects</t>
    </r>
  </si>
  <si>
    <r>
      <t>POURCENTAGE</t>
    </r>
    <r>
      <rPr>
        <sz val="12"/>
        <rFont val="Arial"/>
        <family val="2"/>
      </rPr>
      <t xml:space="preserve"> de tous les frais administratifs et indirects </t>
    </r>
  </si>
  <si>
    <r>
      <t xml:space="preserve">TEST D'ADMISSIBILITÉ : </t>
    </r>
    <r>
      <rPr>
        <sz val="12"/>
        <rFont val="Arial"/>
        <family val="2"/>
      </rPr>
      <t>les frais administratifs et indirects ne peuvent pas dépasser 25 % du total de toutes les activités admissibles.</t>
    </r>
  </si>
  <si>
    <t>- Veuillez remplir les cellules VERTES.</t>
  </si>
  <si>
    <t>Les auteurs de demande peuvent demander jusqu'à 40 % de la moyenne sur deux ans du revenu annuel total de l'entreprise, avec un maximum de 200 000 $.</t>
  </si>
  <si>
    <r>
      <rPr>
        <b/>
        <sz val="12"/>
        <rFont val="Arial"/>
        <family val="2"/>
      </rPr>
      <t>TEST :</t>
    </r>
    <r>
      <rPr>
        <sz val="12"/>
        <rFont val="Arial"/>
        <family val="2"/>
      </rPr>
      <t xml:space="preserve"> Le montant maximum admissible de la demande au Fonds ontarien d'investissement dans l'industrie de la musique doit être compris entre 10 000 $ et 200 000 $. "RÉUSSITE" indique le montant maximal que votre entreprise peut demander.</t>
    </r>
  </si>
  <si>
    <t>-Veuillez inscrire le titre de l'activité ci-dessus.
-Veuillez remplir les cellules VERTES.
-Vous pouvez ajouter ou supprimer des linges, au besoin.                                                                                                                                                        -Veuillez vous reporter aux lignes directrices du Fonds ontarien d'investissement dans l'industrie de la musique pour obtenir des détails sur les dépenses admissibles et non admissibles.</t>
  </si>
  <si>
    <t>coûts de location d’un studio</t>
  </si>
  <si>
    <t>coûts directs de publicité</t>
  </si>
  <si>
    <t>coûts des événements: location d’installation</t>
  </si>
  <si>
    <t>coûts des événements: permis, frais</t>
  </si>
  <si>
    <t>coûts des événements: services techniques</t>
  </si>
  <si>
    <t>coûts directs vendeurs</t>
  </si>
  <si>
    <t>promotion numérique</t>
  </si>
  <si>
    <t xml:space="preserve">3. Budget - Activité X : Veuillez remplir les cellules VERTES. Vous pouvez ajouter ou supprimer des linges, au besoin. Toute autre information se remplira automatiquement. </t>
  </si>
  <si>
    <t>PLAN FINANCIER DU VOLET CRÉATION MUSICALE DU FONDS ONTARIEN D'INVESTISSEMENT DANS L'INDUSTRIE DE LA MUSIQUE DE 2024-2025</t>
  </si>
  <si>
    <t>SOMMAIRE DU BUDGET DU VOLET CRÉATION MUSICALE DU FONDS D'INVESTISSEMENT DANS L'INDUSTRIE DE LA MUSIQUE DE 2024-2025</t>
  </si>
  <si>
    <t>BUDGET DU VOLET CRÉATION MUSICALE DU FONDS D'INVESTISSEMENT DANS L'INDUSTRIE DE LA MUSIQUE DE 2024-2025 - ACTIVITÉ 1</t>
  </si>
  <si>
    <t>BUDGET DU VOLET CRÉATION MUSICALE DU FONDS D'INVESTISSEMENT DANS L'INDUSTRIE DE LA MUSIQUE DE 2024-2025 - ACTIVITÉ 2</t>
  </si>
  <si>
    <t>BUDGET DU VOLET CRÉATION MUSICALE DU FONDS D'INVESTISSEMENT DANS L'INDUSTRIE DE LA MUSIQUE DE 2024-2025 - ACTIVITÉ 3</t>
  </si>
  <si>
    <t>BUDGET DU VOLET CRÉATION MUSICALE DU FONDS D'INVESTISSEMENT DANS L'INDUSTRIE DE LA MUSIQUE DE 2024-2025 - ACTIVITÉ 4</t>
  </si>
  <si>
    <t>BUDGET DU VOLET CRÉATION MUSICALE DU FONDS D'INVESTISSEMENT DANS L'INDUSTRIE DE LA MUSIQUE DE 2024-2025 - ACTIVITÉ 5</t>
  </si>
  <si>
    <t>BUDGET DU VOLET CRÉATION MUSICALE DU FONDS D'INVESTISSEMENT DANS L'INDUSTRIE DE LA MUSIQUE DE 2024-2025 - ACTIVITÉ 6</t>
  </si>
  <si>
    <t>BUDGET DU VOLET CRÉATION MUSICALE DU FONDS D'INVESTISSEMENT DANS L'INDUSTRIE DE LA MUSIQUE DE 2024-2025 - ACTIVITÉ 7</t>
  </si>
  <si>
    <t xml:space="preserve">VOLET CRÉATION MUSICALE DU FONDS D'INVESTISSEMENT DANS L'INDUSTRIE DE LA MUSIQUE DE 2024-2025
INSTRUCTIONS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</si>
</sst>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8"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sz val="12"/>
      <color rgb="FFFF0000"/>
      <name val="Arial"/>
      <family val="2"/>
    </font>
    <font>
      <vertAlign val="superscript"/>
      <sz val="12"/>
      <name val="Arial"/>
      <family val="2"/>
    </font>
    <font>
      <u/>
      <sz val="10"/>
      <color theme="1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262">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0" fontId="5" fillId="0" borderId="10" xfId="1" applyFont="1" applyFill="1" applyBorder="1" applyAlignment="1" applyProtection="1">
      <alignment horizontal="center" vertical="center" wrapText="1"/>
      <protection hidden="1"/>
    </xf>
    <xf numFmtId="0" fontId="4" fillId="4" borderId="10" xfId="1" applyFont="1" applyFill="1" applyBorder="1" applyAlignment="1" applyProtection="1">
      <alignment horizontal="center" vertical="center" wrapText="1"/>
      <protection hidden="1"/>
    </xf>
    <xf numFmtId="44" fontId="5" fillId="4" borderId="1" xfId="2" applyFont="1" applyFill="1" applyBorder="1" applyAlignment="1" applyProtection="1">
      <alignment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22" fillId="0" borderId="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9" fontId="25" fillId="3" borderId="10" xfId="5" applyNumberFormat="1" applyFont="1" applyFill="1" applyBorder="1" applyAlignment="1" applyProtection="1">
      <alignment horizontal="center" vertical="center"/>
      <protection hidden="1"/>
    </xf>
    <xf numFmtId="0" fontId="5" fillId="0" borderId="23" xfId="0" applyFont="1" applyFill="1" applyBorder="1" applyProtection="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4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0" fontId="22" fillId="0" borderId="9" xfId="0" applyFont="1" applyFill="1" applyBorder="1" applyAlignment="1" applyProtection="1">
      <alignment horizontal="left" vertical="center"/>
      <protection hidden="1"/>
    </xf>
    <xf numFmtId="0" fontId="4" fillId="0" borderId="23" xfId="0" applyFont="1" applyFill="1" applyBorder="1" applyAlignment="1" applyProtection="1">
      <protection hidden="1"/>
    </xf>
    <xf numFmtId="0" fontId="5" fillId="0" borderId="0" xfId="0" applyFont="1" applyFill="1" applyBorder="1" applyAlignment="1" applyProtection="1">
      <protection hidden="1"/>
    </xf>
    <xf numFmtId="10" fontId="5" fillId="0" borderId="0" xfId="5" applyNumberFormat="1" applyFont="1" applyFill="1" applyBorder="1" applyProtection="1">
      <protection hidden="1"/>
    </xf>
    <xf numFmtId="0" fontId="17" fillId="3" borderId="17" xfId="0" applyFont="1" applyFill="1" applyBorder="1" applyAlignment="1" applyProtection="1">
      <alignment vertical="center"/>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5" fillId="0" borderId="9" xfId="0" applyFont="1" applyFill="1" applyBorder="1" applyProtection="1">
      <protection hidden="1"/>
    </xf>
    <xf numFmtId="0" fontId="5" fillId="3" borderId="10" xfId="1" applyFont="1" applyFill="1" applyBorder="1" applyAlignment="1" applyProtection="1">
      <alignment wrapText="1"/>
      <protection hidden="1"/>
    </xf>
    <xf numFmtId="0" fontId="4" fillId="0" borderId="21"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4" borderId="9" xfId="0" applyFont="1" applyFill="1" applyBorder="1" applyAlignment="1" applyProtection="1">
      <alignment horizontal="left" vertical="center"/>
      <protection hidden="1"/>
    </xf>
    <xf numFmtId="0" fontId="4" fillId="4" borderId="21" xfId="0" applyFont="1" applyFill="1" applyBorder="1" applyAlignment="1" applyProtection="1">
      <alignment vertical="center" wrapText="1"/>
      <protection hidden="1"/>
    </xf>
    <xf numFmtId="44" fontId="5" fillId="0" borderId="1" xfId="2" applyFont="1" applyFill="1" applyBorder="1" applyProtection="1">
      <protection hidden="1"/>
    </xf>
    <xf numFmtId="0" fontId="4" fillId="0" borderId="23"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4" borderId="21" xfId="0" applyFont="1" applyFill="1" applyBorder="1" applyAlignment="1" applyProtection="1">
      <alignment vertical="center" wrapText="1"/>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5" fillId="0" borderId="43" xfId="0" applyFont="1" applyBorder="1" applyProtection="1">
      <protection locked="0"/>
    </xf>
    <xf numFmtId="0" fontId="5" fillId="0" borderId="41" xfId="0" applyFont="1" applyBorder="1" applyProtection="1">
      <protection locked="0"/>
    </xf>
    <xf numFmtId="0" fontId="5" fillId="0" borderId="46" xfId="0" applyFont="1" applyBorder="1" applyProtection="1">
      <protection locked="0"/>
    </xf>
    <xf numFmtId="0" fontId="5" fillId="0" borderId="9" xfId="0" applyFont="1" applyFill="1" applyBorder="1" applyAlignment="1" applyProtection="1">
      <alignment vertical="center" wrapText="1"/>
      <protection hidden="1"/>
    </xf>
    <xf numFmtId="0" fontId="20" fillId="0" borderId="0" xfId="6" applyFont="1" applyFill="1" applyBorder="1" applyProtection="1">
      <protection hidden="1"/>
    </xf>
    <xf numFmtId="44" fontId="5" fillId="3" borderId="10" xfId="2" applyFont="1" applyFill="1" applyBorder="1" applyAlignment="1" applyProtection="1">
      <alignment vertical="center"/>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1" fillId="0" borderId="53" xfId="6" applyBorder="1" applyAlignment="1" applyProtection="1">
      <protection hidden="1"/>
    </xf>
    <xf numFmtId="44" fontId="5" fillId="0" borderId="10" xfId="2" applyFont="1" applyFill="1" applyBorder="1" applyAlignment="1" applyProtection="1">
      <alignment horizontal="center" vertical="center"/>
      <protection hidden="1"/>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0" fontId="21" fillId="3" borderId="51" xfId="6" applyFont="1" applyFill="1" applyBorder="1" applyAlignment="1" applyProtection="1">
      <alignment horizontal="left" vertical="center" wrapText="1"/>
      <protection hidden="1"/>
    </xf>
    <xf numFmtId="0" fontId="5" fillId="0" borderId="41" xfId="0" applyFont="1" applyBorder="1" applyAlignment="1" applyProtection="1">
      <alignment wrapText="1"/>
      <protection locked="0"/>
    </xf>
    <xf numFmtId="44" fontId="5" fillId="0" borderId="10" xfId="2" applyFont="1" applyFill="1" applyBorder="1" applyAlignment="1" applyProtection="1">
      <alignment horizontal="center" vertical="center"/>
      <protection hidden="1"/>
    </xf>
    <xf numFmtId="0" fontId="4" fillId="4" borderId="9" xfId="0" applyFont="1" applyFill="1" applyBorder="1" applyAlignment="1" applyProtection="1">
      <alignment horizontal="left" vertical="center" wrapText="1"/>
      <protection hidden="1"/>
    </xf>
    <xf numFmtId="0" fontId="5" fillId="0" borderId="52" xfId="6" applyFont="1" applyBorder="1" applyAlignment="1" applyProtection="1">
      <alignment wrapText="1"/>
      <protection hidden="1"/>
    </xf>
    <xf numFmtId="0" fontId="4" fillId="0" borderId="52" xfId="6" applyFont="1" applyBorder="1" applyAlignment="1" applyProtection="1">
      <alignment wrapText="1"/>
      <protection hidden="1"/>
    </xf>
    <xf numFmtId="0" fontId="5" fillId="0" borderId="41" xfId="0" applyFont="1" applyFill="1" applyBorder="1" applyProtection="1">
      <protection locked="0"/>
    </xf>
    <xf numFmtId="0" fontId="5" fillId="0" borderId="43" xfId="0" applyFont="1" applyFill="1" applyBorder="1" applyProtection="1">
      <protection locked="0"/>
    </xf>
    <xf numFmtId="0" fontId="5" fillId="0" borderId="9" xfId="0" applyFont="1" applyFill="1" applyBorder="1" applyAlignment="1" applyProtection="1">
      <alignment horizontal="left" vertical="center"/>
      <protection hidden="1"/>
    </xf>
    <xf numFmtId="0" fontId="5" fillId="0" borderId="9" xfId="0" applyFont="1" applyFill="1" applyBorder="1" applyAlignment="1" applyProtection="1">
      <alignment horizontal="left" vertical="center" wrapText="1"/>
      <protection hidden="1"/>
    </xf>
    <xf numFmtId="0" fontId="5" fillId="4" borderId="9" xfId="0" applyFont="1" applyFill="1" applyBorder="1" applyAlignment="1" applyProtection="1">
      <alignment vertical="center"/>
      <protection hidden="1"/>
    </xf>
    <xf numFmtId="0" fontId="5" fillId="4" borderId="9" xfId="0" applyFont="1" applyFill="1" applyBorder="1" applyAlignment="1" applyProtection="1">
      <alignment vertical="center" wrapText="1"/>
      <protection hidden="1"/>
    </xf>
    <xf numFmtId="0" fontId="4" fillId="4" borderId="11" xfId="0" applyFont="1" applyFill="1" applyBorder="1" applyAlignment="1" applyProtection="1">
      <alignment horizontal="left" vertical="center"/>
      <protection hidden="1"/>
    </xf>
    <xf numFmtId="0" fontId="5" fillId="4" borderId="22" xfId="0" applyFont="1" applyFill="1" applyBorder="1" applyAlignment="1" applyProtection="1">
      <alignment horizontal="left" vertical="center" wrapText="1"/>
      <protection hidden="1"/>
    </xf>
    <xf numFmtId="44" fontId="4" fillId="4" borderId="12" xfId="2" applyFont="1" applyFill="1" applyBorder="1" applyAlignment="1" applyProtection="1">
      <alignment vertical="center"/>
      <protection hidden="1"/>
    </xf>
    <xf numFmtId="0" fontId="5" fillId="0" borderId="21" xfId="0" applyFont="1" applyFill="1" applyBorder="1" applyAlignment="1" applyProtection="1">
      <alignment vertical="top" wrapText="1"/>
      <protection hidden="1"/>
    </xf>
    <xf numFmtId="44" fontId="5" fillId="0" borderId="10" xfId="2" applyFont="1" applyFill="1" applyBorder="1" applyAlignment="1" applyProtection="1">
      <alignment horizontal="center" vertical="center" wrapText="1"/>
      <protection hidden="1"/>
    </xf>
    <xf numFmtId="9" fontId="4" fillId="4" borderId="12" xfId="5"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wrapText="1"/>
      <protection hidden="1"/>
    </xf>
    <xf numFmtId="44" fontId="5" fillId="5" borderId="1" xfId="2" applyFont="1" applyFill="1" applyBorder="1" applyProtection="1">
      <protection locked="0"/>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5" borderId="44" xfId="0" applyFont="1" applyFill="1" applyBorder="1" applyAlignment="1" applyProtection="1">
      <alignment wrapText="1"/>
      <protection locked="0"/>
    </xf>
    <xf numFmtId="44" fontId="5" fillId="5" borderId="44" xfId="2" applyFont="1" applyFill="1" applyBorder="1" applyAlignment="1" applyProtection="1">
      <alignment horizontal="center" vertical="center"/>
      <protection locked="0"/>
    </xf>
    <xf numFmtId="0" fontId="5" fillId="5" borderId="39" xfId="0" applyFont="1" applyFill="1" applyBorder="1" applyAlignment="1" applyProtection="1">
      <alignment wrapText="1"/>
      <protection locked="0"/>
    </xf>
    <xf numFmtId="44" fontId="5" fillId="5" borderId="39" xfId="2" applyFont="1" applyFill="1" applyBorder="1" applyAlignment="1" applyProtection="1">
      <alignment horizontal="center" vertical="center"/>
      <protection locked="0"/>
    </xf>
    <xf numFmtId="0" fontId="5" fillId="5" borderId="40" xfId="0" applyFont="1" applyFill="1" applyBorder="1" applyAlignment="1" applyProtection="1">
      <alignment wrapText="1"/>
      <protection locked="0"/>
    </xf>
    <xf numFmtId="0" fontId="5" fillId="5" borderId="44" xfId="0" applyFont="1" applyFill="1" applyBorder="1" applyAlignment="1" applyProtection="1">
      <alignment horizontal="center" wrapText="1"/>
      <protection locked="0"/>
    </xf>
    <xf numFmtId="0" fontId="5" fillId="5" borderId="45" xfId="0" applyFont="1" applyFill="1" applyBorder="1" applyAlignment="1" applyProtection="1">
      <alignment horizontal="center"/>
      <protection locked="0"/>
    </xf>
    <xf numFmtId="0" fontId="5" fillId="5" borderId="39" xfId="0" applyFont="1" applyFill="1" applyBorder="1" applyAlignment="1" applyProtection="1">
      <alignment horizontal="center" wrapText="1"/>
      <protection locked="0"/>
    </xf>
    <xf numFmtId="0" fontId="5" fillId="5" borderId="42" xfId="0" applyFont="1" applyFill="1" applyBorder="1" applyAlignment="1" applyProtection="1">
      <alignment horizontal="center"/>
      <protection locked="0"/>
    </xf>
    <xf numFmtId="0" fontId="5" fillId="5" borderId="40" xfId="0" applyFont="1" applyFill="1" applyBorder="1" applyAlignment="1" applyProtection="1">
      <alignment horizontal="center" wrapText="1"/>
      <protection locked="0"/>
    </xf>
    <xf numFmtId="0" fontId="5" fillId="5" borderId="47" xfId="0" applyFont="1" applyFill="1" applyBorder="1" applyAlignment="1" applyProtection="1">
      <alignment horizontal="center"/>
      <protection locked="0"/>
    </xf>
    <xf numFmtId="44" fontId="12" fillId="5" borderId="6" xfId="2" applyFont="1" applyFill="1" applyBorder="1" applyAlignment="1" applyProtection="1">
      <alignment horizontal="center" vertical="center"/>
      <protection locked="0"/>
    </xf>
    <xf numFmtId="0" fontId="24" fillId="0" borderId="52" xfId="6" applyFont="1" applyBorder="1" applyAlignment="1" applyProtection="1">
      <alignment vertical="center"/>
      <protection hidden="1"/>
    </xf>
    <xf numFmtId="0" fontId="5" fillId="0" borderId="52" xfId="6" applyFont="1" applyBorder="1" applyAlignment="1" applyProtection="1">
      <alignment vertical="center"/>
      <protection hidden="1"/>
    </xf>
    <xf numFmtId="0" fontId="5" fillId="0" borderId="52" xfId="6" applyFont="1" applyBorder="1" applyAlignment="1" applyProtection="1">
      <alignment vertical="center" wrapText="1"/>
      <protection hidden="1"/>
    </xf>
    <xf numFmtId="0" fontId="12" fillId="0" borderId="34" xfId="0" applyFont="1" applyFill="1" applyBorder="1" applyAlignment="1" applyProtection="1"/>
    <xf numFmtId="0" fontId="12" fillId="0" borderId="9" xfId="0" applyFont="1" applyFill="1" applyBorder="1" applyAlignment="1" applyProtection="1"/>
    <xf numFmtId="0" fontId="12" fillId="5" borderId="14" xfId="1" applyNumberFormat="1" applyFont="1" applyFill="1" applyBorder="1" applyAlignment="1" applyProtection="1">
      <alignment horizontal="center" vertical="center"/>
    </xf>
    <xf numFmtId="0" fontId="22" fillId="0" borderId="37" xfId="0" applyFont="1" applyFill="1" applyBorder="1" applyAlignment="1" applyProtection="1">
      <alignment horizontal="left" vertical="center" wrapText="1"/>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4" xfId="0" applyFont="1" applyFill="1" applyBorder="1" applyAlignment="1" applyProtection="1">
      <alignment horizontal="center" vertical="center" wrapText="1"/>
    </xf>
    <xf numFmtId="44" fontId="4" fillId="4" borderId="5" xfId="2" applyFont="1" applyFill="1" applyBorder="1" applyAlignment="1" applyProtection="1">
      <alignment horizontal="center" vertical="center" wrapText="1"/>
    </xf>
    <xf numFmtId="0" fontId="15" fillId="3" borderId="7" xfId="0" applyFont="1" applyFill="1" applyBorder="1" applyProtection="1"/>
    <xf numFmtId="0" fontId="16" fillId="3" borderId="8" xfId="0" applyFont="1" applyFill="1" applyBorder="1" applyProtection="1"/>
    <xf numFmtId="44" fontId="16" fillId="3" borderId="30" xfId="2" applyFont="1" applyFill="1" applyBorder="1" applyAlignment="1" applyProtection="1">
      <alignment horizontal="center" vertical="center"/>
    </xf>
    <xf numFmtId="44" fontId="16" fillId="3" borderId="8" xfId="2" applyFont="1" applyFill="1" applyBorder="1" applyAlignment="1" applyProtection="1">
      <alignment horizontal="center" vertical="center"/>
    </xf>
    <xf numFmtId="44" fontId="15" fillId="3" borderId="8" xfId="2" applyFont="1" applyFill="1" applyBorder="1" applyAlignment="1" applyProtection="1">
      <alignment horizontal="center" vertical="center"/>
    </xf>
    <xf numFmtId="0" fontId="16" fillId="3" borderId="8" xfId="0" applyFont="1" applyFill="1" applyBorder="1" applyAlignment="1" applyProtection="1">
      <alignment horizontal="center"/>
    </xf>
    <xf numFmtId="0" fontId="16" fillId="3" borderId="17" xfId="0" applyFont="1" applyFill="1" applyBorder="1" applyAlignment="1" applyProtection="1">
      <alignment horizontal="center"/>
    </xf>
    <xf numFmtId="0" fontId="4" fillId="4" borderId="11" xfId="0" applyFont="1" applyFill="1" applyBorder="1" applyAlignment="1" applyProtection="1">
      <alignment horizontal="left"/>
    </xf>
    <xf numFmtId="0" fontId="4" fillId="4" borderId="12" xfId="0" applyFont="1" applyFill="1" applyBorder="1" applyAlignment="1" applyProtection="1">
      <alignment wrapText="1"/>
    </xf>
    <xf numFmtId="44" fontId="4" fillId="4" borderId="12" xfId="2" applyFont="1" applyFill="1" applyBorder="1" applyAlignment="1" applyProtection="1">
      <alignment horizontal="center" vertical="center"/>
    </xf>
    <xf numFmtId="0" fontId="4" fillId="4" borderId="12" xfId="0" applyFont="1" applyFill="1" applyBorder="1" applyAlignment="1" applyProtection="1">
      <alignment horizontal="center" wrapText="1"/>
    </xf>
    <xf numFmtId="0" fontId="4" fillId="4" borderId="13" xfId="0" applyFont="1" applyFill="1" applyBorder="1" applyAlignment="1" applyProtection="1">
      <alignment horizontal="center"/>
    </xf>
    <xf numFmtId="0" fontId="15" fillId="3" borderId="25" xfId="0" applyFont="1" applyFill="1" applyBorder="1" applyProtection="1"/>
    <xf numFmtId="0" fontId="4" fillId="4" borderId="34" xfId="0" applyFont="1" applyFill="1" applyBorder="1" applyAlignment="1" applyProtection="1">
      <alignment horizontal="left"/>
    </xf>
    <xf numFmtId="0" fontId="4" fillId="4" borderId="2" xfId="0" applyFont="1" applyFill="1" applyBorder="1" applyAlignment="1" applyProtection="1">
      <alignment wrapText="1"/>
    </xf>
    <xf numFmtId="44" fontId="4" fillId="4" borderId="2" xfId="2" applyFont="1" applyFill="1" applyBorder="1" applyAlignment="1" applyProtection="1">
      <alignment horizontal="center" vertical="center"/>
    </xf>
    <xf numFmtId="0" fontId="4" fillId="4" borderId="2" xfId="0" applyFont="1" applyFill="1" applyBorder="1" applyAlignment="1" applyProtection="1">
      <alignment horizontal="center" wrapText="1"/>
    </xf>
    <xf numFmtId="0" fontId="4" fillId="4" borderId="33" xfId="0" applyFont="1" applyFill="1" applyBorder="1" applyAlignment="1" applyProtection="1">
      <alignment horizontal="center"/>
    </xf>
    <xf numFmtId="44" fontId="17" fillId="3" borderId="54" xfId="2" applyFont="1" applyFill="1" applyBorder="1" applyAlignment="1" applyProtection="1">
      <alignment horizontal="center" vertical="center"/>
    </xf>
    <xf numFmtId="0" fontId="15" fillId="3" borderId="48" xfId="0" applyFont="1" applyFill="1" applyBorder="1" applyAlignment="1" applyProtection="1">
      <alignment vertical="center"/>
    </xf>
    <xf numFmtId="0" fontId="15" fillId="3" borderId="50" xfId="0" applyFont="1" applyFill="1" applyBorder="1" applyAlignment="1" applyProtection="1">
      <alignment vertical="center"/>
    </xf>
    <xf numFmtId="0" fontId="15" fillId="3" borderId="23" xfId="0" applyFont="1" applyFill="1" applyBorder="1" applyProtection="1"/>
    <xf numFmtId="0" fontId="18" fillId="3" borderId="25" xfId="0" applyFont="1" applyFill="1" applyBorder="1" applyAlignment="1" applyProtection="1">
      <alignment vertical="center"/>
    </xf>
    <xf numFmtId="0" fontId="18" fillId="3" borderId="35" xfId="0" applyFont="1" applyFill="1" applyBorder="1" applyAlignment="1" applyProtection="1">
      <alignment vertical="center"/>
    </xf>
    <xf numFmtId="44" fontId="18" fillId="3" borderId="35" xfId="2" applyFont="1" applyFill="1" applyBorder="1" applyAlignment="1" applyProtection="1">
      <alignment horizontal="center" vertical="center"/>
    </xf>
    <xf numFmtId="0" fontId="18" fillId="3" borderId="35" xfId="0" applyFont="1" applyFill="1" applyBorder="1" applyAlignment="1" applyProtection="1">
      <alignment horizontal="center" vertical="center"/>
    </xf>
    <xf numFmtId="0" fontId="18" fillId="3" borderId="27" xfId="0" applyFont="1" applyFill="1" applyBorder="1" applyAlignment="1" applyProtection="1">
      <alignment horizontal="center" vertical="center"/>
    </xf>
    <xf numFmtId="0" fontId="4" fillId="0" borderId="23"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Protection="1"/>
    <xf numFmtId="0" fontId="5" fillId="0" borderId="24" xfId="0" applyFont="1" applyFill="1" applyBorder="1" applyAlignment="1" applyProtection="1">
      <alignment horizontal="center"/>
    </xf>
    <xf numFmtId="0" fontId="7" fillId="0" borderId="20" xfId="0" applyFont="1" applyBorder="1" applyProtection="1"/>
    <xf numFmtId="0" fontId="5" fillId="0" borderId="32" xfId="0" applyFont="1" applyFill="1" applyBorder="1" applyAlignment="1" applyProtection="1">
      <alignment horizontal="center"/>
    </xf>
    <xf numFmtId="0" fontId="8" fillId="0" borderId="0" xfId="0" applyFont="1" applyProtection="1"/>
    <xf numFmtId="0" fontId="8" fillId="0" borderId="0" xfId="0" applyFont="1" applyAlignment="1" applyProtection="1">
      <alignment horizontal="center" vertical="center"/>
    </xf>
    <xf numFmtId="0" fontId="12" fillId="5" borderId="14" xfId="1" applyNumberFormat="1" applyFont="1" applyFill="1" applyBorder="1" applyAlignment="1" applyProtection="1">
      <alignment horizontal="left"/>
    </xf>
    <xf numFmtId="0" fontId="12" fillId="5" borderId="21" xfId="1" applyNumberFormat="1" applyFont="1" applyFill="1" applyBorder="1" applyAlignment="1" applyProtection="1">
      <alignment horizontal="left"/>
    </xf>
    <xf numFmtId="44" fontId="4" fillId="0" borderId="44" xfId="2" applyFont="1" applyFill="1" applyBorder="1" applyAlignment="1" applyProtection="1">
      <alignment horizontal="center" vertical="center"/>
    </xf>
    <xf numFmtId="44" fontId="27" fillId="5" borderId="1" xfId="7" applyNumberFormat="1" applyFill="1" applyBorder="1" applyProtection="1">
      <protection locked="0"/>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4" fillId="0" borderId="1" xfId="1" quotePrefix="1" applyFont="1" applyFill="1" applyBorder="1" applyAlignment="1" applyProtection="1">
      <alignment horizontal="left" vertical="center" wrapText="1"/>
      <protection hidden="1"/>
    </xf>
    <xf numFmtId="0" fontId="14" fillId="0" borderId="10" xfId="1" applyFont="1" applyFill="1" applyBorder="1" applyAlignment="1" applyProtection="1">
      <alignment horizontal="left" vertical="center" wrapText="1"/>
      <protection hidden="1"/>
    </xf>
    <xf numFmtId="44" fontId="5" fillId="4" borderId="10" xfId="2" applyFont="1" applyFill="1" applyBorder="1" applyAlignment="1" applyProtection="1">
      <alignment horizontal="center" vertical="center"/>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5" fillId="4" borderId="21"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0" fontId="17" fillId="3" borderId="25" xfId="0" applyFont="1" applyFill="1" applyBorder="1" applyAlignment="1" applyProtection="1">
      <alignment horizontal="left" vertical="center"/>
      <protection hidden="1"/>
    </xf>
    <xf numFmtId="0" fontId="17" fillId="3" borderId="26" xfId="0" applyFont="1" applyFill="1" applyBorder="1" applyAlignment="1" applyProtection="1">
      <alignment horizontal="left" vertical="center"/>
      <protection hidden="1"/>
    </xf>
    <xf numFmtId="0" fontId="17" fillId="3" borderId="27" xfId="0" applyFont="1" applyFill="1" applyBorder="1" applyAlignment="1" applyProtection="1">
      <alignment horizontal="left" vertical="center"/>
      <protection hidden="1"/>
    </xf>
    <xf numFmtId="0" fontId="4" fillId="0" borderId="28"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29"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21" fillId="3" borderId="25" xfId="0" applyFont="1" applyFill="1" applyBorder="1" applyAlignment="1" applyProtection="1">
      <alignment horizontal="center" vertical="center" wrapText="1"/>
      <protection hidden="1"/>
    </xf>
    <xf numFmtId="0" fontId="21" fillId="3" borderId="26" xfId="0" applyFont="1" applyFill="1" applyBorder="1" applyAlignment="1" applyProtection="1">
      <alignment horizontal="center" vertical="center" wrapText="1"/>
      <protection hidden="1"/>
    </xf>
    <xf numFmtId="0" fontId="21" fillId="3" borderId="27"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14" fillId="0" borderId="1" xfId="1" applyFont="1" applyFill="1" applyBorder="1" applyAlignment="1" applyProtection="1">
      <alignment horizontal="left" vertical="center" wrapText="1"/>
      <protection hidden="1"/>
    </xf>
    <xf numFmtId="0" fontId="5" fillId="0" borderId="55"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57"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2" xfId="0" applyFont="1" applyFill="1" applyBorder="1" applyAlignment="1" applyProtection="1">
      <alignment horizontal="left" vertical="top" wrapText="1"/>
    </xf>
    <xf numFmtId="0" fontId="21" fillId="3" borderId="25" xfId="0" applyFont="1" applyFill="1" applyBorder="1" applyAlignment="1" applyProtection="1">
      <alignment horizontal="center" vertical="center"/>
    </xf>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3" xfId="1" applyNumberFormat="1" applyFont="1" applyFill="1" applyBorder="1" applyAlignment="1" applyProtection="1">
      <alignment horizontal="left" wrapText="1"/>
    </xf>
    <xf numFmtId="0" fontId="14" fillId="0" borderId="36" xfId="1" quotePrefix="1" applyFont="1" applyFill="1" applyBorder="1" applyAlignment="1" applyProtection="1">
      <alignment horizontal="left" vertical="center" wrapText="1"/>
    </xf>
    <xf numFmtId="0" fontId="14" fillId="0" borderId="36" xfId="1" applyFont="1" applyFill="1" applyBorder="1" applyAlignment="1" applyProtection="1">
      <alignment horizontal="left" vertical="center" wrapText="1"/>
    </xf>
    <xf numFmtId="0" fontId="14" fillId="0" borderId="38" xfId="1" applyFont="1" applyFill="1" applyBorder="1" applyAlignment="1" applyProtection="1">
      <alignment horizontal="left" vertical="center" wrapText="1"/>
    </xf>
    <xf numFmtId="0" fontId="17" fillId="3" borderId="49" xfId="0" applyFont="1" applyFill="1" applyBorder="1" applyAlignment="1" applyProtection="1">
      <alignment vertical="center"/>
    </xf>
    <xf numFmtId="0" fontId="17" fillId="3" borderId="48" xfId="0" applyFont="1" applyFill="1" applyBorder="1" applyAlignment="1" applyProtection="1">
      <alignmen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1" fillId="3" borderId="25" xfId="0" applyFont="1" applyFill="1" applyBorder="1" applyAlignment="1" applyProtection="1">
      <alignment horizontal="left" vertical="center"/>
    </xf>
    <xf numFmtId="0" fontId="21" fillId="3" borderId="26" xfId="0" applyFont="1" applyFill="1" applyBorder="1" applyAlignment="1" applyProtection="1">
      <alignment horizontal="left" vertical="center"/>
    </xf>
    <xf numFmtId="0" fontId="21" fillId="3" borderId="27" xfId="0" applyFont="1" applyFill="1" applyBorder="1" applyAlignment="1" applyProtection="1">
      <alignment horizontal="left" vertical="center"/>
    </xf>
    <xf numFmtId="164" fontId="21" fillId="3" borderId="31" xfId="0" applyNumberFormat="1" applyFont="1" applyFill="1" applyBorder="1" applyAlignment="1" applyProtection="1">
      <alignment horizontal="right" vertical="center" wrapText="1"/>
    </xf>
    <xf numFmtId="164" fontId="21" fillId="3" borderId="20" xfId="0" applyNumberFormat="1" applyFont="1" applyFill="1" applyBorder="1" applyAlignment="1" applyProtection="1">
      <alignment horizontal="right" vertical="center" wrapText="1"/>
    </xf>
    <xf numFmtId="164" fontId="21" fillId="3" borderId="32" xfId="0" applyNumberFormat="1" applyFont="1" applyFill="1" applyBorder="1" applyAlignment="1" applyProtection="1">
      <alignment horizontal="right" vertical="center" wrapText="1"/>
    </xf>
  </cellXfs>
  <cellStyles count="8">
    <cellStyle name="Bad" xfId="1" builtinId="27"/>
    <cellStyle name="Currency" xfId="2" builtinId="4"/>
    <cellStyle name="Hyperlink" xfId="7" builtinId="8"/>
    <cellStyle name="Normal" xfId="0" builtinId="0"/>
    <cellStyle name="Normal 2" xfId="3"/>
    <cellStyle name="Normal 3" xfId="4"/>
    <cellStyle name="Normal 4" xfId="6"/>
    <cellStyle name="Percent" xfId="5" builtinId="5"/>
  </cellStyles>
  <dxfs count="12">
    <dxf>
      <fill>
        <patternFill>
          <bgColor rgb="FFFF0000"/>
        </patternFill>
      </fill>
    </dxf>
    <dxf>
      <fill>
        <patternFill>
          <bgColor rgb="FFFF0000"/>
        </patternFill>
      </fill>
    </dxf>
    <dxf>
      <fill>
        <patternFill>
          <bgColor rgb="FFFF0000"/>
        </patternFill>
      </fill>
    </dxf>
    <dxf>
      <fill>
        <patternFill>
          <bgColor theme="6" tint="0.59996337778862885"/>
        </patternFill>
      </fill>
    </dxf>
    <dxf>
      <fill>
        <patternFill patternType="none">
          <bgColor auto="1"/>
        </patternFill>
      </fill>
    </dxf>
    <dxf>
      <font>
        <color theme="0"/>
      </font>
    </dxf>
    <dxf>
      <font>
        <color theme="0" tint="-0.24994659260841701"/>
      </font>
    </dxf>
    <dxf>
      <fill>
        <patternFill>
          <bgColor rgb="FFFF0000"/>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11"/>
      <tableStyleElement type="firstRowStripe" dxfId="10"/>
      <tableStyleElement type="secondRowStripe" dxfId="9"/>
    </tableStyle>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zoomScale="90" zoomScaleNormal="90" workbookViewId="0"/>
  </sheetViews>
  <sheetFormatPr defaultColWidth="9.140625" defaultRowHeight="12.75" x14ac:dyDescent="0.2"/>
  <cols>
    <col min="1" max="1" width="200" style="85" customWidth="1"/>
    <col min="2" max="16384" width="9.140625" style="85"/>
  </cols>
  <sheetData>
    <row r="1" spans="1:1" s="80" customFormat="1" ht="50.25" customHeight="1" x14ac:dyDescent="0.3">
      <c r="A1" s="111" t="s">
        <v>131</v>
      </c>
    </row>
    <row r="2" spans="1:1" s="82" customFormat="1" ht="24.75" customHeight="1" x14ac:dyDescent="0.2">
      <c r="A2" s="147" t="s">
        <v>86</v>
      </c>
    </row>
    <row r="3" spans="1:1" s="83" customFormat="1" ht="26.25" customHeight="1" x14ac:dyDescent="0.2">
      <c r="A3" s="148" t="s">
        <v>105</v>
      </c>
    </row>
    <row r="4" spans="1:1" s="83" customFormat="1" ht="41.25" customHeight="1" x14ac:dyDescent="0.2">
      <c r="A4" s="149" t="s">
        <v>89</v>
      </c>
    </row>
    <row r="5" spans="1:1" s="83" customFormat="1" ht="26.25" customHeight="1" x14ac:dyDescent="0.2">
      <c r="A5" s="148" t="s">
        <v>121</v>
      </c>
    </row>
    <row r="6" spans="1:1" s="82" customFormat="1" ht="15" customHeight="1" x14ac:dyDescent="0.2">
      <c r="A6" s="115"/>
    </row>
    <row r="7" spans="1:1" s="84" customFormat="1" ht="31.5" x14ac:dyDescent="0.25">
      <c r="A7" s="116" t="s">
        <v>88</v>
      </c>
    </row>
    <row r="8" spans="1:1" ht="13.5" thickBot="1" x14ac:dyDescent="0.25">
      <c r="A8" s="86"/>
    </row>
  </sheetData>
  <sheetProtection sheet="1" objects="1" scenarios="1"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showGridLines="0" zoomScale="90" zoomScaleNormal="90" workbookViewId="0">
      <pane ySplit="7" topLeftCell="A8" activePane="bottomLeft" state="frozen"/>
      <selection activeCell="B2" sqref="B2:G2"/>
      <selection pane="bottomLeft" activeCell="J4" sqref="J4"/>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130</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9" customFormat="1" ht="15.75" x14ac:dyDescent="0.2">
      <c r="A58" s="253" t="s">
        <v>96</v>
      </c>
      <c r="B58" s="254"/>
      <c r="C58" s="254"/>
      <c r="D58" s="254"/>
      <c r="E58" s="254"/>
      <c r="F58" s="254"/>
      <c r="G58" s="255"/>
      <c r="I58" s="110"/>
    </row>
    <row r="59" spans="1:10 16384:16384" s="102" customFormat="1" ht="50.25" customHeight="1" x14ac:dyDescent="0.2">
      <c r="A59" s="237" t="s">
        <v>99</v>
      </c>
      <c r="B59" s="238"/>
      <c r="C59" s="238"/>
      <c r="D59" s="238"/>
      <c r="E59" s="238"/>
      <c r="F59" s="238"/>
      <c r="G59" s="239"/>
      <c r="I59" s="103"/>
    </row>
    <row r="60" spans="1:10 16384:16384" s="109" customFormat="1" ht="15.75" x14ac:dyDescent="0.2">
      <c r="A60" s="253" t="s">
        <v>98</v>
      </c>
      <c r="B60" s="254"/>
      <c r="C60" s="254"/>
      <c r="D60" s="254"/>
      <c r="E60" s="254"/>
      <c r="F60" s="254"/>
      <c r="G60" s="255"/>
      <c r="I60" s="110"/>
    </row>
    <row r="61" spans="1:10 16384:16384" s="102" customFormat="1" ht="17.25" customHeight="1" x14ac:dyDescent="0.2">
      <c r="A61" s="237" t="s">
        <v>100</v>
      </c>
      <c r="B61" s="238"/>
      <c r="C61" s="238"/>
      <c r="D61" s="238"/>
      <c r="E61" s="238"/>
      <c r="F61" s="238"/>
      <c r="G61" s="239"/>
      <c r="I61" s="103"/>
    </row>
    <row r="62" spans="1:10 16384:16384" s="109" customFormat="1" ht="15.75" x14ac:dyDescent="0.2">
      <c r="A62" s="253" t="s">
        <v>97</v>
      </c>
      <c r="B62" s="254"/>
      <c r="C62" s="254"/>
      <c r="D62" s="254"/>
      <c r="E62" s="254"/>
      <c r="F62" s="254"/>
      <c r="G62" s="255"/>
      <c r="I62" s="110"/>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5"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80" zoomScaleNormal="80" zoomScaleSheetLayoutView="100" workbookViewId="0">
      <selection activeCell="B7" sqref="B7"/>
    </sheetView>
  </sheetViews>
  <sheetFormatPr defaultColWidth="9.140625" defaultRowHeight="15" x14ac:dyDescent="0.2"/>
  <cols>
    <col min="1" max="1" width="67.42578125" style="30" bestFit="1" customWidth="1"/>
    <col min="2" max="2" width="21.28515625" style="30" bestFit="1" customWidth="1"/>
    <col min="3" max="3" width="45.7109375" style="30" customWidth="1"/>
    <col min="4" max="4" width="142.85546875" style="48" bestFit="1" customWidth="1"/>
    <col min="5" max="16384" width="9.140625" style="30"/>
  </cols>
  <sheetData>
    <row r="1" spans="1:14" s="36" customFormat="1" ht="69" customHeight="1" x14ac:dyDescent="0.3">
      <c r="A1" s="208" t="s">
        <v>122</v>
      </c>
      <c r="B1" s="209"/>
      <c r="C1" s="210"/>
      <c r="D1" s="44"/>
    </row>
    <row r="2" spans="1:14" s="37" customFormat="1" ht="20.25" x14ac:dyDescent="0.3">
      <c r="A2" s="15" t="s">
        <v>38</v>
      </c>
      <c r="B2" s="214"/>
      <c r="C2" s="215"/>
    </row>
    <row r="3" spans="1:14" ht="21.75" customHeight="1" x14ac:dyDescent="0.2">
      <c r="A3" s="45" t="s">
        <v>39</v>
      </c>
      <c r="B3" s="211" t="s">
        <v>110</v>
      </c>
      <c r="C3" s="212"/>
      <c r="D3" s="30"/>
    </row>
    <row r="4" spans="1:14" ht="16.5" thickBot="1" x14ac:dyDescent="0.3">
      <c r="A4" s="46"/>
      <c r="B4" s="47"/>
      <c r="C4" s="14"/>
    </row>
    <row r="5" spans="1:14" s="50" customFormat="1" ht="32.25" customHeight="1" x14ac:dyDescent="0.2">
      <c r="A5" s="217" t="s">
        <v>53</v>
      </c>
      <c r="B5" s="218"/>
      <c r="C5" s="219"/>
      <c r="D5" s="49"/>
    </row>
    <row r="6" spans="1:14" s="53" customFormat="1" ht="31.5" customHeight="1" x14ac:dyDescent="0.2">
      <c r="A6" s="66" t="s">
        <v>54</v>
      </c>
      <c r="B6" s="13" t="s">
        <v>37</v>
      </c>
      <c r="C6" s="51" t="s">
        <v>5</v>
      </c>
      <c r="D6" s="52" t="s">
        <v>42</v>
      </c>
    </row>
    <row r="7" spans="1:14" ht="36" customHeight="1" x14ac:dyDescent="0.2">
      <c r="A7" s="79" t="s">
        <v>90</v>
      </c>
      <c r="B7" s="130"/>
      <c r="C7" s="55"/>
      <c r="D7" s="56"/>
      <c r="E7" s="57"/>
      <c r="F7" s="57"/>
      <c r="G7" s="57"/>
      <c r="H7" s="57"/>
      <c r="I7" s="57"/>
      <c r="J7" s="57"/>
      <c r="K7" s="57"/>
      <c r="L7" s="57"/>
    </row>
    <row r="8" spans="1:14" ht="36" customHeight="1" x14ac:dyDescent="0.2">
      <c r="A8" s="79" t="s">
        <v>55</v>
      </c>
      <c r="B8" s="207"/>
      <c r="C8" s="55"/>
      <c r="D8" s="56"/>
      <c r="E8" s="57"/>
      <c r="F8" s="57"/>
      <c r="G8" s="57"/>
      <c r="H8" s="57"/>
      <c r="I8" s="57"/>
      <c r="J8" s="57"/>
      <c r="K8" s="57"/>
      <c r="L8" s="57"/>
    </row>
    <row r="9" spans="1:14" ht="33" customHeight="1" x14ac:dyDescent="0.2">
      <c r="A9" s="58" t="s">
        <v>56</v>
      </c>
      <c r="B9" s="9" t="e">
        <f>40%*AVERAGE(B7:B8)</f>
        <v>#DIV/0!</v>
      </c>
      <c r="C9" s="39"/>
      <c r="D9" s="68" t="s">
        <v>111</v>
      </c>
    </row>
    <row r="10" spans="1:14" ht="15.75" hidden="1" customHeight="1" x14ac:dyDescent="0.2">
      <c r="A10" s="54" t="s">
        <v>6</v>
      </c>
      <c r="B10" s="60">
        <v>10000</v>
      </c>
      <c r="C10" s="7" t="e">
        <f>IF(B9=0,"",IF(B12&gt;=10000,"PASS","FAIL"))</f>
        <v>#DIV/0!</v>
      </c>
      <c r="D10" s="56" t="s">
        <v>8</v>
      </c>
    </row>
    <row r="11" spans="1:14" s="48" customFormat="1" ht="15.75" hidden="1" x14ac:dyDescent="0.2">
      <c r="A11" s="54" t="s">
        <v>7</v>
      </c>
      <c r="B11" s="60">
        <v>350000</v>
      </c>
      <c r="C11" s="7" t="e">
        <f>IF(B9=0,"",IF(B12&gt;350000,"FAIL",IF(B12&lt;10000,"FAIL","PASS")))</f>
        <v>#DIV/0!</v>
      </c>
      <c r="D11" s="56" t="s">
        <v>9</v>
      </c>
    </row>
    <row r="12" spans="1:14" s="48" customFormat="1" ht="47.25" x14ac:dyDescent="0.2">
      <c r="A12" s="114" t="s">
        <v>57</v>
      </c>
      <c r="B12" s="13" t="e">
        <f>IF(B9=0,"",IF(B9&lt;10000,0,IF(B9&gt;=200000,200000,B9)))</f>
        <v>#DIV/0!</v>
      </c>
      <c r="C12" s="8" t="e">
        <f>IF(B9=0,"", IF(B12&lt;10000,"ÉCHEC",IF(B12&gt;200000,"ÉCHEC","RÉUSSITE")))</f>
        <v>#DIV/0!</v>
      </c>
      <c r="D12" s="68" t="s">
        <v>112</v>
      </c>
    </row>
    <row r="13" spans="1:14" s="48" customFormat="1" ht="31.5" customHeight="1" thickBot="1" x14ac:dyDescent="0.25">
      <c r="A13" s="61"/>
      <c r="B13" s="62"/>
      <c r="C13" s="63"/>
      <c r="D13" s="64"/>
    </row>
    <row r="14" spans="1:14" s="50" customFormat="1" ht="32.25" customHeight="1" x14ac:dyDescent="0.2">
      <c r="A14" s="217" t="s">
        <v>58</v>
      </c>
      <c r="B14" s="218"/>
      <c r="C14" s="219"/>
      <c r="D14" s="65"/>
    </row>
    <row r="15" spans="1:14" s="53" customFormat="1" ht="31.5" customHeight="1" x14ac:dyDescent="0.2">
      <c r="A15" s="66" t="s">
        <v>40</v>
      </c>
      <c r="B15" s="13" t="s">
        <v>37</v>
      </c>
      <c r="C15" s="51" t="s">
        <v>10</v>
      </c>
      <c r="D15" s="52" t="s">
        <v>42</v>
      </c>
    </row>
    <row r="16" spans="1:14" ht="15.75" x14ac:dyDescent="0.2">
      <c r="A16" s="67" t="s">
        <v>49</v>
      </c>
      <c r="B16" s="131"/>
      <c r="C16" s="132"/>
      <c r="D16" s="56" t="s">
        <v>43</v>
      </c>
      <c r="E16" s="57"/>
      <c r="F16" s="57"/>
      <c r="G16" s="57"/>
      <c r="H16" s="57"/>
      <c r="I16" s="57"/>
      <c r="J16" s="57"/>
      <c r="K16" s="57"/>
      <c r="L16" s="57"/>
      <c r="M16" s="57"/>
      <c r="N16" s="57"/>
    </row>
    <row r="17" spans="1:14" ht="15.75" x14ac:dyDescent="0.2">
      <c r="A17" s="121" t="s">
        <v>50</v>
      </c>
      <c r="B17" s="131"/>
      <c r="C17" s="132"/>
      <c r="D17" s="59"/>
      <c r="E17" s="57"/>
      <c r="F17" s="57"/>
      <c r="G17" s="57"/>
      <c r="H17" s="57"/>
      <c r="I17" s="57"/>
      <c r="J17" s="57"/>
      <c r="K17" s="57"/>
      <c r="L17" s="57"/>
      <c r="M17" s="57"/>
      <c r="N17" s="57"/>
    </row>
    <row r="18" spans="1:14" ht="15.75" x14ac:dyDescent="0.2">
      <c r="A18" s="119" t="s">
        <v>59</v>
      </c>
      <c r="B18" s="131"/>
      <c r="C18" s="132"/>
      <c r="D18" s="56" t="s">
        <v>45</v>
      </c>
    </row>
    <row r="19" spans="1:14" x14ac:dyDescent="0.2">
      <c r="A19" s="121" t="s">
        <v>51</v>
      </c>
      <c r="B19" s="131"/>
      <c r="C19" s="132"/>
      <c r="D19" s="216" t="s">
        <v>46</v>
      </c>
    </row>
    <row r="20" spans="1:14" s="48" customFormat="1" ht="30" x14ac:dyDescent="0.2">
      <c r="A20" s="122" t="s">
        <v>60</v>
      </c>
      <c r="B20" s="131"/>
      <c r="C20" s="132"/>
      <c r="D20" s="216"/>
    </row>
    <row r="21" spans="1:14" s="48" customFormat="1" ht="30.75" x14ac:dyDescent="0.2">
      <c r="A21" s="120" t="s">
        <v>52</v>
      </c>
      <c r="B21" s="131"/>
      <c r="C21" s="132"/>
      <c r="D21" s="56" t="s">
        <v>47</v>
      </c>
    </row>
    <row r="22" spans="1:14" s="48" customFormat="1" ht="31.5" customHeight="1" thickBot="1" x14ac:dyDescent="0.25">
      <c r="A22" s="123" t="s">
        <v>48</v>
      </c>
      <c r="B22" s="125">
        <f>SUM(B16,B17,B18,B19,B20,B21)</f>
        <v>0</v>
      </c>
      <c r="C22" s="133"/>
      <c r="D22" s="124" t="s">
        <v>92</v>
      </c>
    </row>
    <row r="23" spans="1:14" s="48" customFormat="1" ht="31.5" customHeight="1" thickBot="1" x14ac:dyDescent="0.25">
      <c r="A23" s="61"/>
      <c r="B23" s="62"/>
      <c r="C23" s="63"/>
      <c r="D23" s="64"/>
    </row>
    <row r="24" spans="1:14" s="50" customFormat="1" ht="32.25" customHeight="1" x14ac:dyDescent="0.2">
      <c r="A24" s="217" t="s">
        <v>41</v>
      </c>
      <c r="B24" s="218"/>
      <c r="C24" s="219"/>
      <c r="D24" s="65"/>
    </row>
    <row r="25" spans="1:14" s="53" customFormat="1" ht="31.5" customHeight="1" x14ac:dyDescent="0.2">
      <c r="A25" s="66" t="s">
        <v>40</v>
      </c>
      <c r="B25" s="69" t="s">
        <v>36</v>
      </c>
      <c r="C25" s="24" t="s">
        <v>5</v>
      </c>
      <c r="D25" s="52" t="s">
        <v>42</v>
      </c>
    </row>
    <row r="26" spans="1:14" ht="15.75" customHeight="1" x14ac:dyDescent="0.2">
      <c r="A26" s="67" t="s">
        <v>49</v>
      </c>
      <c r="B26" s="74" t="str">
        <f t="shared" ref="B26:B31" si="0">IF($B$22=0,"",B16/$B$22)</f>
        <v/>
      </c>
      <c r="C26" s="87" t="str">
        <f>IF(B22=0,"", IF(SUM(B26:B27)&gt;0.1,"RÉUSSITE", "ÉCHEC"))</f>
        <v/>
      </c>
      <c r="D26" s="56" t="s">
        <v>44</v>
      </c>
      <c r="E26" s="57"/>
      <c r="F26" s="57"/>
      <c r="G26" s="57"/>
      <c r="H26" s="57"/>
      <c r="I26" s="57"/>
      <c r="J26" s="57"/>
      <c r="K26" s="57"/>
      <c r="L26" s="57"/>
      <c r="M26" s="57"/>
      <c r="N26" s="57"/>
    </row>
    <row r="27" spans="1:14" ht="15.75" customHeight="1" x14ac:dyDescent="0.2">
      <c r="A27" s="121" t="s">
        <v>50</v>
      </c>
      <c r="B27" s="75" t="str">
        <f t="shared" si="0"/>
        <v/>
      </c>
      <c r="C27" s="81"/>
      <c r="D27" s="59"/>
      <c r="E27" s="57"/>
      <c r="F27" s="57"/>
      <c r="G27" s="57"/>
      <c r="H27" s="57"/>
      <c r="I27" s="57"/>
      <c r="J27" s="57"/>
      <c r="K27" s="57"/>
      <c r="L27" s="57"/>
      <c r="M27" s="57"/>
      <c r="N27" s="57"/>
    </row>
    <row r="28" spans="1:14" ht="49.5" customHeight="1" x14ac:dyDescent="0.2">
      <c r="A28" s="119" t="s">
        <v>59</v>
      </c>
      <c r="B28" s="74" t="str">
        <f t="shared" si="0"/>
        <v/>
      </c>
      <c r="C28" s="113" t="str">
        <f>IF(B22=0,"",IF(AND(B18='Sommaire du budget'!G23,B28&lt;=0.1),"RÉUSSITE", "ÉCHEC"))</f>
        <v/>
      </c>
      <c r="D28" s="56" t="s">
        <v>93</v>
      </c>
    </row>
    <row r="29" spans="1:14" ht="15.75" customHeight="1" x14ac:dyDescent="0.2">
      <c r="A29" s="121" t="s">
        <v>51</v>
      </c>
      <c r="B29" s="75" t="str">
        <f t="shared" si="0"/>
        <v/>
      </c>
      <c r="C29" s="213" t="str">
        <f>IF(B22=0,"",IF(SUM(B29:B31)&lt;=0.75,"RÉUSSITE","ÉCHEC"))</f>
        <v/>
      </c>
      <c r="D29" s="216" t="s">
        <v>46</v>
      </c>
    </row>
    <row r="30" spans="1:14" s="48" customFormat="1" ht="30" x14ac:dyDescent="0.2">
      <c r="A30" s="122" t="s">
        <v>60</v>
      </c>
      <c r="B30" s="75" t="str">
        <f t="shared" si="0"/>
        <v/>
      </c>
      <c r="C30" s="213"/>
      <c r="D30" s="216"/>
    </row>
    <row r="31" spans="1:14" s="48" customFormat="1" ht="96" customHeight="1" x14ac:dyDescent="0.2">
      <c r="A31" s="120" t="s">
        <v>52</v>
      </c>
      <c r="B31" s="74" t="str">
        <f t="shared" si="0"/>
        <v/>
      </c>
      <c r="C31" s="127" t="str">
        <f>IF(B22=0,"",IF(AND(B21='Sommaire du budget'!G14,B21&lt;=B12,B31&lt;=0.5,SUM(B29:B31)&lt;=0.75),"RÉUSSITE","Veuillez remplir/vérifier la ou les feuilles de calcul du budget"))</f>
        <v/>
      </c>
      <c r="D31" s="126" t="s">
        <v>102</v>
      </c>
    </row>
    <row r="32" spans="1:14" s="48" customFormat="1" ht="31.5" customHeight="1" thickBot="1" x14ac:dyDescent="0.25">
      <c r="A32" s="123" t="s">
        <v>48</v>
      </c>
      <c r="B32" s="128" t="str">
        <f>IF(B22=0,"",IF(B22='Sommaire du budget'!E14,SUM(B26:B31),SUM(B26:B31)))</f>
        <v/>
      </c>
      <c r="C32" s="129" t="str">
        <f>IF(B22=0,"", IF(B22='Sommaire du budget'!E14, "RÉUSSITE","Veuillez remplir/vérifier la ou les feuilles de calcul du budget"))</f>
        <v/>
      </c>
      <c r="D32" s="124" t="s">
        <v>91</v>
      </c>
    </row>
    <row r="33" spans="1:3" s="48" customFormat="1" ht="15.75" x14ac:dyDescent="0.25">
      <c r="A33" s="70"/>
      <c r="B33" s="71"/>
      <c r="C33" s="71"/>
    </row>
    <row r="34" spans="1:3" s="48" customFormat="1" ht="15.75" x14ac:dyDescent="0.25">
      <c r="A34" s="70"/>
      <c r="B34" s="71"/>
      <c r="C34" s="71"/>
    </row>
    <row r="35" spans="1:3" s="48" customFormat="1" ht="15.75" x14ac:dyDescent="0.25">
      <c r="A35" s="70"/>
      <c r="B35" s="71"/>
      <c r="C35" s="71"/>
    </row>
    <row r="36" spans="1:3" s="48" customFormat="1" ht="15.75" x14ac:dyDescent="0.25">
      <c r="A36" s="70"/>
      <c r="B36" s="71"/>
      <c r="C36" s="71"/>
    </row>
    <row r="37" spans="1:3" s="48" customFormat="1" ht="15.75" x14ac:dyDescent="0.25">
      <c r="A37" s="70"/>
      <c r="B37" s="71"/>
      <c r="C37" s="71"/>
    </row>
    <row r="38" spans="1:3" s="48" customFormat="1" ht="15.75" x14ac:dyDescent="0.25">
      <c r="A38" s="70"/>
      <c r="B38" s="71"/>
      <c r="C38" s="71"/>
    </row>
    <row r="41" spans="1:3" s="48" customFormat="1" x14ac:dyDescent="0.2">
      <c r="B41" s="30"/>
      <c r="C41" s="30"/>
    </row>
    <row r="42" spans="1:3" s="48" customFormat="1" x14ac:dyDescent="0.2">
      <c r="B42" s="30"/>
      <c r="C42" s="30"/>
    </row>
    <row r="43" spans="1:3" s="48" customFormat="1" ht="15.75" x14ac:dyDescent="0.25">
      <c r="B43" s="72"/>
      <c r="C43" s="72"/>
    </row>
    <row r="44" spans="1:3" s="48" customFormat="1" x14ac:dyDescent="0.2">
      <c r="A44" s="30"/>
      <c r="B44" s="30"/>
      <c r="C44" s="30"/>
    </row>
    <row r="45" spans="1:3" s="48" customFormat="1" ht="15.75" hidden="1" x14ac:dyDescent="0.25">
      <c r="A45" s="73" t="s">
        <v>1</v>
      </c>
      <c r="B45" s="30"/>
      <c r="C45" s="30"/>
    </row>
    <row r="46" spans="1:3" s="48" customFormat="1" ht="15.75" hidden="1" x14ac:dyDescent="0.25">
      <c r="A46" s="73" t="s">
        <v>3</v>
      </c>
      <c r="B46" s="30"/>
      <c r="C46" s="30"/>
    </row>
    <row r="47" spans="1:3" s="48" customFormat="1" ht="15.75" hidden="1" x14ac:dyDescent="0.25">
      <c r="A47" s="73" t="s">
        <v>4</v>
      </c>
      <c r="B47" s="30"/>
      <c r="C47" s="30"/>
    </row>
  </sheetData>
  <sheetProtection sheet="1" objects="1" scenarios="1" insertRows="0" deleteRows="0" selectLockedCells="1"/>
  <mergeCells count="9">
    <mergeCell ref="A1:C1"/>
    <mergeCell ref="B3:C3"/>
    <mergeCell ref="C29:C30"/>
    <mergeCell ref="B2:C2"/>
    <mergeCell ref="D29:D30"/>
    <mergeCell ref="D19:D20"/>
    <mergeCell ref="A24:C24"/>
    <mergeCell ref="A5:C5"/>
    <mergeCell ref="A14:C14"/>
  </mergeCells>
  <conditionalFormatting sqref="C7:C12">
    <cfRule type="containsText" dxfId="8" priority="22" operator="containsText" text="ÉCHEC">
      <formula>NOT(ISERROR(SEARCH("ÉCHEC",C7)))</formula>
    </cfRule>
  </conditionalFormatting>
  <conditionalFormatting sqref="C25:C32">
    <cfRule type="containsText" dxfId="7" priority="14" operator="containsText" text="ÉCHEC">
      <formula>NOT(ISERROR(SEARCH("ÉCHEC",C25)))</formula>
    </cfRule>
  </conditionalFormatting>
  <conditionalFormatting sqref="B9:C9 B12:C12">
    <cfRule type="containsErrors" dxfId="6" priority="6">
      <formula>ISERROR(B9)</formula>
    </cfRule>
  </conditionalFormatting>
  <conditionalFormatting sqref="C10:C11">
    <cfRule type="containsErrors" dxfId="5" priority="5">
      <formula>ISERROR(C10)</formula>
    </cfRule>
  </conditionalFormatting>
  <conditionalFormatting sqref="B16:C21 C22 B7:B8 B2">
    <cfRule type="notContainsBlanks" dxfId="4" priority="4">
      <formula>LEN(TRIM(B2))&gt;0</formula>
    </cfRule>
  </conditionalFormatting>
  <conditionalFormatting sqref="B12">
    <cfRule type="notContainsErrors" dxfId="3" priority="23">
      <formula>NOT(ISERROR(B12))</formula>
    </cfRule>
  </conditionalFormatting>
  <conditionalFormatting sqref="C31:C32">
    <cfRule type="containsText" dxfId="2" priority="1" operator="containsText" text="Veuillez remplir/vérifier la ou les feuilles de calcul du budget">
      <formula>NOT(ISERROR(SEARCH("Veuillez remplir/vérifier la ou les feuilles de calcul du budget",C31)))</formula>
    </cfRule>
  </conditionalFormatting>
  <dataValidations xWindow="444" yWindow="836" count="2">
    <dataValidation type="list" allowBlank="1" showInputMessage="1" showErrorMessage="1" sqref="A45:A47">
      <formula1>$A$45:$A$47</formula1>
    </dataValidation>
    <dataValidation type="decimal" allowBlank="1" showInputMessage="1" showErrorMessage="1" errorTitle="INVALID OMIF REQUEST AMOUNT" error="OMIF Request Amount:_x000a__x000a_MINIMUM: $10,000.00_x000a__x000a_MAXIMUM: $350,000.00" promptTitle="Note:" prompt="Le montant de la demande au FOIIM doit se situer entre_x000a_10 000 $ et 200 000 $._x000a_" sqref="B21">
      <formula1>10000</formula1>
      <formula2>350000</formula2>
    </dataValidation>
  </dataValidations>
  <printOptions horizontalCentered="1"/>
  <pageMargins left="0.7" right="0.7" top="0.75" bottom="0.75" header="0.3" footer="0.3"/>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activeCell="I3" sqref="I3"/>
    </sheetView>
  </sheetViews>
  <sheetFormatPr defaultColWidth="9.140625" defaultRowHeight="15" x14ac:dyDescent="0.2"/>
  <cols>
    <col min="1" max="1" width="31.710937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47.25" customHeight="1" x14ac:dyDescent="0.3">
      <c r="A1" s="229" t="s">
        <v>123</v>
      </c>
      <c r="B1" s="230"/>
      <c r="C1" s="230"/>
      <c r="D1" s="230"/>
      <c r="E1" s="230"/>
      <c r="F1" s="230"/>
      <c r="G1" s="231"/>
    </row>
    <row r="2" spans="1:8" s="5" customFormat="1" ht="20.25" x14ac:dyDescent="0.3">
      <c r="A2" s="15" t="s">
        <v>38</v>
      </c>
      <c r="B2" s="234" t="str">
        <f>IF(Financement!B2=0,"",Financement!B2)</f>
        <v/>
      </c>
      <c r="C2" s="234"/>
      <c r="D2" s="234"/>
      <c r="E2" s="234"/>
      <c r="F2" s="234"/>
      <c r="G2" s="235"/>
    </row>
    <row r="3" spans="1:8" s="2" customFormat="1" ht="33" customHeight="1" x14ac:dyDescent="0.2">
      <c r="A3" s="16" t="s">
        <v>39</v>
      </c>
      <c r="B3" s="211" t="s">
        <v>80</v>
      </c>
      <c r="C3" s="236"/>
      <c r="D3" s="236"/>
      <c r="E3" s="236"/>
      <c r="F3" s="236"/>
      <c r="G3" s="212"/>
    </row>
    <row r="4" spans="1:8" ht="16.5" thickBot="1" x14ac:dyDescent="0.3">
      <c r="A4" s="17"/>
      <c r="B4" s="18"/>
      <c r="C4" s="18"/>
      <c r="D4" s="18"/>
      <c r="E4" s="18"/>
      <c r="F4" s="19"/>
      <c r="G4" s="20"/>
    </row>
    <row r="5" spans="1:8" ht="30.75" customHeight="1" x14ac:dyDescent="0.2">
      <c r="A5" s="217" t="s">
        <v>79</v>
      </c>
      <c r="B5" s="218"/>
      <c r="C5" s="218"/>
      <c r="D5" s="218"/>
      <c r="E5" s="218"/>
      <c r="F5" s="218"/>
      <c r="G5" s="219"/>
    </row>
    <row r="6" spans="1:8" ht="110.25" x14ac:dyDescent="0.2">
      <c r="A6" s="21" t="s">
        <v>68</v>
      </c>
      <c r="B6" s="22" t="s">
        <v>69</v>
      </c>
      <c r="C6" s="22" t="s">
        <v>87</v>
      </c>
      <c r="D6" s="22" t="s">
        <v>70</v>
      </c>
      <c r="E6" s="22" t="s">
        <v>71</v>
      </c>
      <c r="F6" s="23"/>
      <c r="G6" s="24" t="s">
        <v>78</v>
      </c>
    </row>
    <row r="7" spans="1:8" ht="18.75" customHeight="1" x14ac:dyDescent="0.2">
      <c r="A7" s="25" t="s">
        <v>61</v>
      </c>
      <c r="B7" s="107" t="str">
        <f>IF('Budget - Activité 1'!$B$6=0,"", 'Budget - Activité 1'!$B$6)</f>
        <v/>
      </c>
      <c r="C7" s="12">
        <f>'Budget - Activité 1'!C53</f>
        <v>0</v>
      </c>
      <c r="D7" s="12">
        <f>'Budget - Activité 1'!D53</f>
        <v>0</v>
      </c>
      <c r="E7" s="12">
        <f>'Budget - Activité 1'!E53</f>
        <v>0</v>
      </c>
      <c r="F7" s="26"/>
      <c r="G7" s="38">
        <f>'Budget - Activité 1'!E55</f>
        <v>0</v>
      </c>
      <c r="H7" s="10"/>
    </row>
    <row r="8" spans="1:8" ht="18.75" customHeight="1" x14ac:dyDescent="0.2">
      <c r="A8" s="27" t="s">
        <v>67</v>
      </c>
      <c r="B8" s="108" t="str">
        <f>IF('Budget - Activité 2'!$B$6=0,"", 'Budget - Activité 2'!$B$6)</f>
        <v/>
      </c>
      <c r="C8" s="3">
        <f>'Budget - Activité 2'!C53</f>
        <v>0</v>
      </c>
      <c r="D8" s="3">
        <f>'Budget - Activité 2'!D53</f>
        <v>0</v>
      </c>
      <c r="E8" s="3">
        <f>'Budget - Activité 2'!E53</f>
        <v>0</v>
      </c>
      <c r="F8" s="26"/>
      <c r="G8" s="6">
        <f>'Budget - Activité 2'!E55</f>
        <v>0</v>
      </c>
      <c r="H8" s="10"/>
    </row>
    <row r="9" spans="1:8" ht="18.75" customHeight="1" x14ac:dyDescent="0.2">
      <c r="A9" s="28" t="s">
        <v>66</v>
      </c>
      <c r="B9" s="107" t="str">
        <f>IF('Budget - Activité 3'!$B$6=0,"", 'Budget - Activité 3'!$B$6)</f>
        <v/>
      </c>
      <c r="C9" s="12">
        <f>'Budget - Activité 3'!C53</f>
        <v>0</v>
      </c>
      <c r="D9" s="12">
        <f>'Budget - Activité 3'!D53</f>
        <v>0</v>
      </c>
      <c r="E9" s="12">
        <f>'Budget - Activité 3'!E53</f>
        <v>0</v>
      </c>
      <c r="F9" s="26"/>
      <c r="G9" s="38">
        <f>'Budget - Activité 3'!E55</f>
        <v>0</v>
      </c>
      <c r="H9" s="10"/>
    </row>
    <row r="10" spans="1:8" ht="18.75" customHeight="1" x14ac:dyDescent="0.2">
      <c r="A10" s="27" t="s">
        <v>65</v>
      </c>
      <c r="B10" s="108" t="str">
        <f>IF('Budget - Activité 4'!$B$6=0,"", 'Budget - Activité 4'!$B$6)</f>
        <v/>
      </c>
      <c r="C10" s="3">
        <f>'Budget - Activité 4'!C53</f>
        <v>0</v>
      </c>
      <c r="D10" s="3">
        <f>'Budget - Activité 4'!D53</f>
        <v>0</v>
      </c>
      <c r="E10" s="3">
        <f>'Budget - Activité 4'!E53</f>
        <v>0</v>
      </c>
      <c r="F10" s="26"/>
      <c r="G10" s="6">
        <f>'Budget - Activité 4'!E55</f>
        <v>0</v>
      </c>
      <c r="H10" s="10"/>
    </row>
    <row r="11" spans="1:8" ht="18.75" customHeight="1" x14ac:dyDescent="0.2">
      <c r="A11" s="28" t="s">
        <v>64</v>
      </c>
      <c r="B11" s="107" t="str">
        <f>IF('Budget - Activité 5'!$B$6=0,"", 'Budget - Activité 5'!$B$6)</f>
        <v/>
      </c>
      <c r="C11" s="12">
        <f>'Budget - Activité 5'!C53</f>
        <v>0</v>
      </c>
      <c r="D11" s="12">
        <f>'Budget - Activité 5'!D53</f>
        <v>0</v>
      </c>
      <c r="E11" s="12">
        <f>'Budget - Activité 5'!E53</f>
        <v>0</v>
      </c>
      <c r="F11" s="26"/>
      <c r="G11" s="38">
        <f>'Budget - Activité 5'!E55</f>
        <v>0</v>
      </c>
      <c r="H11" s="10"/>
    </row>
    <row r="12" spans="1:8" ht="18.75" customHeight="1" x14ac:dyDescent="0.2">
      <c r="A12" s="27" t="s">
        <v>63</v>
      </c>
      <c r="B12" s="108" t="str">
        <f>IF('Budget - Activité 6'!$B$6=0,"", 'Budget - Activité 6'!$B$6)</f>
        <v/>
      </c>
      <c r="C12" s="3">
        <f>'Budget - Activité 6'!C53</f>
        <v>0</v>
      </c>
      <c r="D12" s="3">
        <f>'Budget - Activité 6'!D53</f>
        <v>0</v>
      </c>
      <c r="E12" s="3">
        <f>'Budget - Activité 6'!E53</f>
        <v>0</v>
      </c>
      <c r="F12" s="26"/>
      <c r="G12" s="6">
        <f>'Budget - Activité 6'!E55</f>
        <v>0</v>
      </c>
      <c r="H12" s="10"/>
    </row>
    <row r="13" spans="1:8" ht="18.75" customHeight="1" x14ac:dyDescent="0.2">
      <c r="A13" s="28" t="s">
        <v>62</v>
      </c>
      <c r="B13" s="107" t="str">
        <f>IF('Budget - Activité 7'!$B$6=0,"", 'Budget - Activité 7'!$B$6)</f>
        <v/>
      </c>
      <c r="C13" s="12">
        <f>'Budget - Activité 7'!C53</f>
        <v>0</v>
      </c>
      <c r="D13" s="12">
        <f>'Budget - Activité 7'!D53</f>
        <v>0</v>
      </c>
      <c r="E13" s="12">
        <f>'Budget - Activité 7'!E53</f>
        <v>0</v>
      </c>
      <c r="F13" s="26"/>
      <c r="G13" s="38">
        <f>'Budget - Activité 7'!E55</f>
        <v>0</v>
      </c>
      <c r="H13" s="10"/>
    </row>
    <row r="14" spans="1:8" ht="27" customHeight="1" thickBot="1" x14ac:dyDescent="0.25">
      <c r="A14" s="232" t="s">
        <v>72</v>
      </c>
      <c r="B14" s="233"/>
      <c r="C14" s="35">
        <f>SUM(C7:C13)</f>
        <v>0</v>
      </c>
      <c r="D14" s="35">
        <f>SUM(D7:D13)</f>
        <v>0</v>
      </c>
      <c r="E14" s="35">
        <f>SUM(E7:E13)</f>
        <v>0</v>
      </c>
      <c r="F14" s="31"/>
      <c r="G14" s="43">
        <f>SUM(G7:G13)</f>
        <v>0</v>
      </c>
      <c r="H14" s="10"/>
    </row>
    <row r="15" spans="1:8" ht="15.75" thickBot="1" x14ac:dyDescent="0.25">
      <c r="A15" s="29"/>
      <c r="B15" s="30"/>
      <c r="C15" s="30"/>
      <c r="D15" s="30"/>
      <c r="E15" s="30"/>
      <c r="F15" s="30"/>
      <c r="G15" s="14"/>
      <c r="H15" s="10"/>
    </row>
    <row r="16" spans="1:8" ht="30.75" customHeight="1" x14ac:dyDescent="0.2">
      <c r="A16" s="220" t="s">
        <v>77</v>
      </c>
      <c r="B16" s="221"/>
      <c r="C16" s="221"/>
      <c r="D16" s="221"/>
      <c r="E16" s="221"/>
      <c r="F16" s="221"/>
      <c r="G16" s="222"/>
      <c r="H16" s="10"/>
    </row>
    <row r="17" spans="1:8" ht="15.75" x14ac:dyDescent="0.25">
      <c r="A17" s="223" t="s">
        <v>106</v>
      </c>
      <c r="B17" s="224"/>
      <c r="C17" s="224"/>
      <c r="D17" s="224"/>
      <c r="E17" s="225"/>
      <c r="F17" s="26"/>
      <c r="G17" s="32" t="str">
        <f>IF(E14&gt;0, SUM('Budget - Activité 1'!E46,'Budget - Activité 2'!E46,'Budget - Activité 3'!E46,'Budget - Activité 4'!E46,'Budget - Activité 5'!E46,'Budget - Activité 6'!E46,'Budget - Activité 7'!E46),"")</f>
        <v/>
      </c>
      <c r="H17" s="11"/>
    </row>
    <row r="18" spans="1:8" ht="15.75" x14ac:dyDescent="0.25">
      <c r="A18" s="223" t="s">
        <v>107</v>
      </c>
      <c r="B18" s="224"/>
      <c r="C18" s="224"/>
      <c r="D18" s="224"/>
      <c r="E18" s="225"/>
      <c r="F18" s="26"/>
      <c r="G18" s="32" t="str">
        <f>IF(E14&gt;0, SUM('Budget - Activité 1'!E52,'Budget - Activité 2'!E52,'Budget - Activité 3'!E52,'Budget - Activité 4'!E52,'Budget - Activité 5'!E52,'Budget - Activité 6'!E52,'Budget - Activité 7'!E52),"")</f>
        <v/>
      </c>
      <c r="H18" s="11"/>
    </row>
    <row r="19" spans="1:8" ht="15.75" x14ac:dyDescent="0.25">
      <c r="A19" s="223" t="s">
        <v>108</v>
      </c>
      <c r="B19" s="224"/>
      <c r="C19" s="224"/>
      <c r="D19" s="224"/>
      <c r="E19" s="225"/>
      <c r="F19" s="26"/>
      <c r="G19" s="34" t="str">
        <f>IF(E14&gt;0,G18/G17,"")</f>
        <v/>
      </c>
      <c r="H19" s="11"/>
    </row>
    <row r="20" spans="1:8" ht="16.5" thickBot="1" x14ac:dyDescent="0.3">
      <c r="A20" s="226" t="s">
        <v>109</v>
      </c>
      <c r="B20" s="227"/>
      <c r="C20" s="227"/>
      <c r="D20" s="227"/>
      <c r="E20" s="228"/>
      <c r="F20" s="31"/>
      <c r="G20" s="33" t="str">
        <f>IF(E14&gt;0,IF(G19&gt;0.25,"ÉCHEC","RÉUSSITE"),"")</f>
        <v/>
      </c>
      <c r="H20" s="11"/>
    </row>
    <row r="21" spans="1:8" ht="16.5" thickBot="1" x14ac:dyDescent="0.25">
      <c r="A21" s="40"/>
      <c r="B21" s="2"/>
      <c r="C21" s="2"/>
      <c r="D21" s="2"/>
      <c r="E21" s="2"/>
      <c r="F21" s="41"/>
      <c r="G21" s="42"/>
      <c r="H21" s="11"/>
    </row>
    <row r="22" spans="1:8" ht="30.75" customHeight="1" x14ac:dyDescent="0.2">
      <c r="A22" s="220" t="s">
        <v>70</v>
      </c>
      <c r="B22" s="221"/>
      <c r="C22" s="221"/>
      <c r="D22" s="221"/>
      <c r="E22" s="221"/>
      <c r="F22" s="221"/>
      <c r="G22" s="222"/>
      <c r="H22" s="10"/>
    </row>
    <row r="23" spans="1:8" ht="15.75" x14ac:dyDescent="0.25">
      <c r="A23" s="223" t="s">
        <v>74</v>
      </c>
      <c r="B23" s="224"/>
      <c r="C23" s="224"/>
      <c r="D23" s="224"/>
      <c r="E23" s="225"/>
      <c r="F23" s="26"/>
      <c r="G23" s="32" t="str">
        <f>IF(E14&gt;0,D14,"")</f>
        <v/>
      </c>
      <c r="H23" s="11"/>
    </row>
    <row r="24" spans="1:8" ht="15.75" x14ac:dyDescent="0.25">
      <c r="A24" s="223" t="s">
        <v>73</v>
      </c>
      <c r="B24" s="224"/>
      <c r="C24" s="224"/>
      <c r="D24" s="224"/>
      <c r="E24" s="225"/>
      <c r="F24" s="26"/>
      <c r="G24" s="32" t="str">
        <f>IF(E14&gt;0,E14,"")</f>
        <v/>
      </c>
      <c r="H24" s="11"/>
    </row>
    <row r="25" spans="1:8" ht="15.75" x14ac:dyDescent="0.25">
      <c r="A25" s="223" t="s">
        <v>75</v>
      </c>
      <c r="B25" s="224"/>
      <c r="C25" s="224"/>
      <c r="D25" s="224"/>
      <c r="E25" s="225"/>
      <c r="F25" s="26"/>
      <c r="G25" s="34" t="str">
        <f>IF(E14&gt;0,G23/G24,"")</f>
        <v/>
      </c>
      <c r="H25" s="11"/>
    </row>
    <row r="26" spans="1:8" ht="16.5" thickBot="1" x14ac:dyDescent="0.3">
      <c r="A26" s="226" t="s">
        <v>76</v>
      </c>
      <c r="B26" s="227"/>
      <c r="C26" s="227"/>
      <c r="D26" s="227"/>
      <c r="E26" s="228"/>
      <c r="F26" s="31"/>
      <c r="G26" s="33" t="str">
        <f>IF(E14&gt;0,IF(G25&gt;0.1,"ÉCHEC","RÉUSSITE"),"")</f>
        <v/>
      </c>
      <c r="H26" s="11"/>
    </row>
  </sheetData>
  <sheetProtection sheet="1" objects="1" scenarios="1" insertRows="0" deleteRows="0" selectLockedCells="1"/>
  <mergeCells count="15">
    <mergeCell ref="A1:G1"/>
    <mergeCell ref="A14:B14"/>
    <mergeCell ref="B2:G2"/>
    <mergeCell ref="B3:G3"/>
    <mergeCell ref="A5:G5"/>
    <mergeCell ref="A19:E19"/>
    <mergeCell ref="A17:E17"/>
    <mergeCell ref="A20:E20"/>
    <mergeCell ref="A18:E18"/>
    <mergeCell ref="A16:G16"/>
    <mergeCell ref="A22:G22"/>
    <mergeCell ref="A23:E23"/>
    <mergeCell ref="A24:E24"/>
    <mergeCell ref="A25:E25"/>
    <mergeCell ref="A26:E26"/>
  </mergeCells>
  <conditionalFormatting sqref="G20">
    <cfRule type="containsText" dxfId="1" priority="4" operator="containsText" text="ÉCHEC">
      <formula>NOT(ISERROR(SEARCH("ÉCHEC",G20)))</formula>
    </cfRule>
  </conditionalFormatting>
  <conditionalFormatting sqref="G26">
    <cfRule type="containsText" dxfId="0" priority="2" operator="containsText" text="ÉCHEC">
      <formula>NOT(ISERROR(SEARCH("ÉCHEC",G26)))</formula>
    </cfRule>
  </conditionalFormatting>
  <printOptions horizontalCentered="1"/>
  <pageMargins left="0.7" right="0.7" top="0.75" bottom="0.75" header="0.3" footer="0.3"/>
  <pageSetup scale="74"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showGridLines="0" zoomScale="90" zoomScaleNormal="90" workbookViewId="0">
      <pane ySplit="7" topLeftCell="A8" activePane="bottomLeft" state="frozen"/>
      <selection activeCell="B2" sqref="B2:G2"/>
      <selection pane="bottomLeft" activeCell="L4" sqref="L4"/>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124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customHeight="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61.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33.7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1:G61"/>
    <mergeCell ref="A63:G63"/>
    <mergeCell ref="A59:G59"/>
    <mergeCell ref="A1:G1"/>
    <mergeCell ref="B2:G2"/>
    <mergeCell ref="B4:G4"/>
    <mergeCell ref="A46:B46"/>
    <mergeCell ref="A58:G58"/>
    <mergeCell ref="A60:G60"/>
    <mergeCell ref="A62:G62"/>
    <mergeCell ref="A57:G57"/>
    <mergeCell ref="A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5" orientation="landscape"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showGridLines="0" zoomScale="90" zoomScaleNormal="90" workbookViewId="0">
      <pane ySplit="7" topLeftCell="A8" activePane="bottomLeft" state="frozen"/>
      <selection activeCell="B2" sqref="B2:G2"/>
      <selection pane="bottomLeft" activeCell="I2" sqref="I2"/>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125</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50.2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17.2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45"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90" zoomScaleNormal="90" workbookViewId="0">
      <pane ySplit="7" topLeftCell="A8" activePane="bottomLeft" state="frozen"/>
      <selection activeCell="B2" sqref="B2:G2"/>
      <selection pane="bottomLeft" activeCell="K4" sqref="K4"/>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126</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s="94" customFormat="1" ht="15.75" x14ac:dyDescent="0.2">
      <c r="A49" s="77"/>
      <c r="B49" s="137"/>
      <c r="C49" s="138">
        <v>0</v>
      </c>
      <c r="D49" s="138">
        <v>0</v>
      </c>
      <c r="E49" s="206">
        <f t="shared" si="7"/>
        <v>0</v>
      </c>
      <c r="F49" s="142"/>
      <c r="G49" s="143"/>
      <c r="I49" s="95"/>
    </row>
    <row r="50" spans="1:10" s="94" customFormat="1" ht="15.75" x14ac:dyDescent="0.2">
      <c r="A50" s="77"/>
      <c r="B50" s="137"/>
      <c r="C50" s="138">
        <v>0</v>
      </c>
      <c r="D50" s="138">
        <v>0</v>
      </c>
      <c r="E50" s="206">
        <f t="shared" si="7"/>
        <v>0</v>
      </c>
      <c r="F50" s="142"/>
      <c r="G50" s="143"/>
      <c r="I50" s="95"/>
    </row>
    <row r="51" spans="1:10" s="94" customFormat="1" ht="15.75" x14ac:dyDescent="0.2">
      <c r="A51" s="77"/>
      <c r="B51" s="137"/>
      <c r="C51" s="138">
        <v>0</v>
      </c>
      <c r="D51" s="138">
        <v>0</v>
      </c>
      <c r="E51" s="206">
        <f t="shared" si="7"/>
        <v>0</v>
      </c>
      <c r="F51" s="142"/>
      <c r="G51" s="143"/>
      <c r="I51" s="95" t="s">
        <v>2</v>
      </c>
      <c r="J51" s="94" t="s">
        <v>2</v>
      </c>
    </row>
    <row r="52" spans="1:10" s="96" customFormat="1" ht="16.5" thickBot="1" x14ac:dyDescent="0.3">
      <c r="A52" s="180" t="s">
        <v>20</v>
      </c>
      <c r="B52" s="175"/>
      <c r="C52" s="176">
        <f>SUM(C48:C51)</f>
        <v>0</v>
      </c>
      <c r="D52" s="176">
        <f t="shared" ref="D52:E52" si="8">SUM(D48:D51)</f>
        <v>0</v>
      </c>
      <c r="E52" s="176">
        <f t="shared" si="8"/>
        <v>0</v>
      </c>
      <c r="F52" s="177"/>
      <c r="G52" s="178"/>
      <c r="I52" s="97"/>
    </row>
    <row r="53" spans="1:10" s="98" customFormat="1" ht="23.25" customHeight="1" x14ac:dyDescent="0.2">
      <c r="A53" s="189" t="s">
        <v>0</v>
      </c>
      <c r="B53" s="190"/>
      <c r="C53" s="191">
        <f>SUM(C18,C28,C39,C45,C52)</f>
        <v>0</v>
      </c>
      <c r="D53" s="191">
        <f>SUM(D18,D28,D39,D45,D52)</f>
        <v>0</v>
      </c>
      <c r="E53" s="191">
        <f>SUM(C53:D53)</f>
        <v>0</v>
      </c>
      <c r="F53" s="192"/>
      <c r="G53" s="193"/>
      <c r="I53" s="99"/>
    </row>
    <row r="54" spans="1:10" s="94" customFormat="1" ht="16.5" thickBot="1" x14ac:dyDescent="0.3">
      <c r="A54" s="194"/>
      <c r="B54" s="195"/>
      <c r="C54" s="196"/>
      <c r="D54" s="197"/>
      <c r="E54" s="197"/>
      <c r="F54" s="198"/>
      <c r="G54" s="199"/>
      <c r="I54" s="95"/>
    </row>
    <row r="55" spans="1:10" s="94" customFormat="1" ht="21" thickBot="1" x14ac:dyDescent="0.25">
      <c r="A55" s="259" t="s">
        <v>94</v>
      </c>
      <c r="B55" s="260"/>
      <c r="C55" s="260"/>
      <c r="D55" s="261"/>
      <c r="E55" s="146">
        <v>0</v>
      </c>
      <c r="F55" s="200"/>
      <c r="G55" s="201"/>
      <c r="I55" s="95"/>
    </row>
    <row r="56" spans="1:10" s="94" customFormat="1" ht="18.75" thickBot="1" x14ac:dyDescent="0.3">
      <c r="A56" s="202"/>
      <c r="B56" s="202"/>
      <c r="C56" s="203"/>
      <c r="D56" s="203"/>
      <c r="E56" s="203"/>
      <c r="F56" s="202"/>
      <c r="G56" s="202"/>
      <c r="I56" s="95"/>
    </row>
    <row r="57" spans="1:10" s="102" customFormat="1" ht="31.5" customHeight="1" x14ac:dyDescent="0.2">
      <c r="A57" s="256" t="s">
        <v>95</v>
      </c>
      <c r="B57" s="257"/>
      <c r="C57" s="257"/>
      <c r="D57" s="257"/>
      <c r="E57" s="257"/>
      <c r="F57" s="257"/>
      <c r="G57" s="258"/>
      <c r="I57" s="103"/>
    </row>
    <row r="58" spans="1:10" s="104" customFormat="1" ht="18" x14ac:dyDescent="0.2">
      <c r="A58" s="253" t="s">
        <v>96</v>
      </c>
      <c r="B58" s="254"/>
      <c r="C58" s="254"/>
      <c r="D58" s="254"/>
      <c r="E58" s="254"/>
      <c r="F58" s="254"/>
      <c r="G58" s="255"/>
      <c r="I58" s="105"/>
    </row>
    <row r="59" spans="1:10" s="102" customFormat="1" ht="50.25" customHeight="1" x14ac:dyDescent="0.2">
      <c r="A59" s="237" t="s">
        <v>99</v>
      </c>
      <c r="B59" s="238"/>
      <c r="C59" s="238"/>
      <c r="D59" s="238"/>
      <c r="E59" s="238"/>
      <c r="F59" s="238"/>
      <c r="G59" s="239"/>
      <c r="I59" s="103"/>
    </row>
    <row r="60" spans="1:10" s="104" customFormat="1" ht="18" x14ac:dyDescent="0.2">
      <c r="A60" s="253" t="s">
        <v>98</v>
      </c>
      <c r="B60" s="254"/>
      <c r="C60" s="254"/>
      <c r="D60" s="254"/>
      <c r="E60" s="254"/>
      <c r="F60" s="254"/>
      <c r="G60" s="255"/>
      <c r="I60" s="105"/>
    </row>
    <row r="61" spans="1:10" s="102" customFormat="1" ht="17.25" customHeight="1" x14ac:dyDescent="0.2">
      <c r="A61" s="237" t="s">
        <v>100</v>
      </c>
      <c r="B61" s="238"/>
      <c r="C61" s="238"/>
      <c r="D61" s="238"/>
      <c r="E61" s="238"/>
      <c r="F61" s="238"/>
      <c r="G61" s="239"/>
      <c r="I61" s="103"/>
    </row>
    <row r="62" spans="1:10" s="104" customFormat="1" ht="18" x14ac:dyDescent="0.2">
      <c r="A62" s="253" t="s">
        <v>97</v>
      </c>
      <c r="B62" s="254"/>
      <c r="C62" s="254"/>
      <c r="D62" s="254"/>
      <c r="E62" s="254"/>
      <c r="F62" s="254"/>
      <c r="G62" s="255"/>
      <c r="I62" s="105"/>
    </row>
    <row r="63" spans="1:10"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5"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showGridLines="0" zoomScale="90" zoomScaleNormal="90" workbookViewId="0">
      <pane ySplit="7" topLeftCell="A8" activePane="bottomLeft" state="frozen"/>
      <selection activeCell="B2" sqref="B2:G2"/>
      <selection pane="bottomLeft" activeCell="H4" sqref="H4"/>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127</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50.2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17.2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45"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90" zoomScaleNormal="90" workbookViewId="0">
      <pane ySplit="7" topLeftCell="A8" activePane="bottomLeft" state="frozen"/>
      <selection activeCell="B2" sqref="B2:G2"/>
      <selection pane="bottomLeft" activeCell="H4" sqref="H4"/>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128</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s="94" customFormat="1" ht="15.75" x14ac:dyDescent="0.2">
      <c r="A49" s="77"/>
      <c r="B49" s="137"/>
      <c r="C49" s="138">
        <v>0</v>
      </c>
      <c r="D49" s="138">
        <v>0</v>
      </c>
      <c r="E49" s="206">
        <f t="shared" si="7"/>
        <v>0</v>
      </c>
      <c r="F49" s="142"/>
      <c r="G49" s="143"/>
      <c r="I49" s="95"/>
    </row>
    <row r="50" spans="1:10" s="94" customFormat="1" ht="15.75" x14ac:dyDescent="0.2">
      <c r="A50" s="77"/>
      <c r="B50" s="137"/>
      <c r="C50" s="138">
        <v>0</v>
      </c>
      <c r="D50" s="138">
        <v>0</v>
      </c>
      <c r="E50" s="206">
        <f t="shared" si="7"/>
        <v>0</v>
      </c>
      <c r="F50" s="142"/>
      <c r="G50" s="143"/>
      <c r="I50" s="95"/>
    </row>
    <row r="51" spans="1:10" s="94" customFormat="1" ht="15.75" x14ac:dyDescent="0.2">
      <c r="A51" s="77"/>
      <c r="B51" s="137"/>
      <c r="C51" s="138">
        <v>0</v>
      </c>
      <c r="D51" s="138">
        <v>0</v>
      </c>
      <c r="E51" s="206">
        <f t="shared" si="7"/>
        <v>0</v>
      </c>
      <c r="F51" s="142"/>
      <c r="G51" s="143"/>
      <c r="I51" s="95" t="s">
        <v>2</v>
      </c>
      <c r="J51" s="94" t="s">
        <v>2</v>
      </c>
    </row>
    <row r="52" spans="1:10" s="96" customFormat="1" ht="16.5" thickBot="1" x14ac:dyDescent="0.3">
      <c r="A52" s="180" t="s">
        <v>20</v>
      </c>
      <c r="B52" s="175"/>
      <c r="C52" s="176">
        <f>SUM(C48:C51)</f>
        <v>0</v>
      </c>
      <c r="D52" s="176">
        <f t="shared" ref="D52:E52" si="8">SUM(D48:D51)</f>
        <v>0</v>
      </c>
      <c r="E52" s="176">
        <f t="shared" si="8"/>
        <v>0</v>
      </c>
      <c r="F52" s="177"/>
      <c r="G52" s="178"/>
      <c r="I52" s="97"/>
    </row>
    <row r="53" spans="1:10" s="98" customFormat="1" ht="23.25" customHeight="1" x14ac:dyDescent="0.2">
      <c r="A53" s="189" t="s">
        <v>0</v>
      </c>
      <c r="B53" s="190"/>
      <c r="C53" s="191">
        <f>SUM(C18,C28,C39,C45,C52)</f>
        <v>0</v>
      </c>
      <c r="D53" s="191">
        <f>SUM(D18,D28,D39,D45,D52)</f>
        <v>0</v>
      </c>
      <c r="E53" s="191">
        <f>SUM(C53:D53)</f>
        <v>0</v>
      </c>
      <c r="F53" s="192"/>
      <c r="G53" s="193"/>
      <c r="I53" s="99"/>
    </row>
    <row r="54" spans="1:10" s="94" customFormat="1" ht="16.5" thickBot="1" x14ac:dyDescent="0.3">
      <c r="A54" s="194"/>
      <c r="B54" s="195"/>
      <c r="C54" s="196"/>
      <c r="D54" s="197"/>
      <c r="E54" s="197"/>
      <c r="F54" s="198"/>
      <c r="G54" s="199"/>
      <c r="I54" s="95"/>
    </row>
    <row r="55" spans="1:10" s="94" customFormat="1" ht="21" thickBot="1" x14ac:dyDescent="0.25">
      <c r="A55" s="259" t="s">
        <v>94</v>
      </c>
      <c r="B55" s="260"/>
      <c r="C55" s="260"/>
      <c r="D55" s="261"/>
      <c r="E55" s="146">
        <v>0</v>
      </c>
      <c r="F55" s="200"/>
      <c r="G55" s="201"/>
      <c r="I55" s="95"/>
    </row>
    <row r="56" spans="1:10" s="94" customFormat="1" ht="18.75" thickBot="1" x14ac:dyDescent="0.3">
      <c r="A56" s="202"/>
      <c r="B56" s="202"/>
      <c r="C56" s="203"/>
      <c r="D56" s="203"/>
      <c r="E56" s="203"/>
      <c r="F56" s="202"/>
      <c r="G56" s="202"/>
      <c r="I56" s="95"/>
    </row>
    <row r="57" spans="1:10" s="102" customFormat="1" ht="31.5" customHeight="1" x14ac:dyDescent="0.2">
      <c r="A57" s="256" t="s">
        <v>95</v>
      </c>
      <c r="B57" s="257"/>
      <c r="C57" s="257"/>
      <c r="D57" s="257"/>
      <c r="E57" s="257"/>
      <c r="F57" s="257"/>
      <c r="G57" s="258"/>
      <c r="I57" s="103"/>
    </row>
    <row r="58" spans="1:10" s="104" customFormat="1" ht="18" x14ac:dyDescent="0.2">
      <c r="A58" s="253" t="s">
        <v>96</v>
      </c>
      <c r="B58" s="254"/>
      <c r="C58" s="254"/>
      <c r="D58" s="254"/>
      <c r="E58" s="254"/>
      <c r="F58" s="254"/>
      <c r="G58" s="255"/>
      <c r="I58" s="105"/>
    </row>
    <row r="59" spans="1:10" s="102" customFormat="1" ht="50.25" customHeight="1" x14ac:dyDescent="0.2">
      <c r="A59" s="237" t="s">
        <v>99</v>
      </c>
      <c r="B59" s="238"/>
      <c r="C59" s="238"/>
      <c r="D59" s="238"/>
      <c r="E59" s="238"/>
      <c r="F59" s="238"/>
      <c r="G59" s="239"/>
      <c r="I59" s="103"/>
    </row>
    <row r="60" spans="1:10" s="104" customFormat="1" ht="18" x14ac:dyDescent="0.2">
      <c r="A60" s="253" t="s">
        <v>98</v>
      </c>
      <c r="B60" s="254"/>
      <c r="C60" s="254"/>
      <c r="D60" s="254"/>
      <c r="E60" s="254"/>
      <c r="F60" s="254"/>
      <c r="G60" s="255"/>
      <c r="I60" s="105"/>
    </row>
    <row r="61" spans="1:10" s="102" customFormat="1" ht="17.25" customHeight="1" x14ac:dyDescent="0.2">
      <c r="A61" s="237" t="s">
        <v>100</v>
      </c>
      <c r="B61" s="238"/>
      <c r="C61" s="238"/>
      <c r="D61" s="238"/>
      <c r="E61" s="238"/>
      <c r="F61" s="238"/>
      <c r="G61" s="239"/>
      <c r="I61" s="103"/>
    </row>
    <row r="62" spans="1:10" s="104" customFormat="1" ht="18" x14ac:dyDescent="0.2">
      <c r="A62" s="253" t="s">
        <v>97</v>
      </c>
      <c r="B62" s="254"/>
      <c r="C62" s="254"/>
      <c r="D62" s="254"/>
      <c r="E62" s="254"/>
      <c r="F62" s="254"/>
      <c r="G62" s="255"/>
      <c r="I62" s="105"/>
    </row>
    <row r="63" spans="1:10"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5"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showGridLines="0" zoomScale="90" zoomScaleNormal="90" workbookViewId="0">
      <pane ySplit="7" topLeftCell="A8" activePane="bottomLeft" state="frozen"/>
      <selection activeCell="B2" sqref="B2:G2"/>
      <selection pane="bottomLeft" activeCell="L5" sqref="L5"/>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129</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113</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114</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115</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120</v>
      </c>
      <c r="B22" s="137"/>
      <c r="C22" s="138">
        <v>0</v>
      </c>
      <c r="D22" s="138">
        <v>0</v>
      </c>
      <c r="E22" s="206">
        <f t="shared" si="2"/>
        <v>0</v>
      </c>
      <c r="F22" s="142"/>
      <c r="G22" s="143"/>
      <c r="I22" s="95"/>
    </row>
    <row r="23" spans="1:9" s="94" customFormat="1" ht="15.75" x14ac:dyDescent="0.2">
      <c r="A23" s="77" t="s">
        <v>116</v>
      </c>
      <c r="B23" s="137"/>
      <c r="C23" s="138">
        <v>0</v>
      </c>
      <c r="D23" s="138">
        <v>0</v>
      </c>
      <c r="E23" s="206">
        <f t="shared" si="2"/>
        <v>0</v>
      </c>
      <c r="F23" s="142"/>
      <c r="G23" s="143"/>
      <c r="I23" s="95"/>
    </row>
    <row r="24" spans="1:9" s="94" customFormat="1" ht="15.75" x14ac:dyDescent="0.2">
      <c r="A24" s="77" t="s">
        <v>117</v>
      </c>
      <c r="B24" s="137"/>
      <c r="C24" s="138">
        <v>0</v>
      </c>
      <c r="D24" s="138">
        <v>0</v>
      </c>
      <c r="E24" s="206">
        <f t="shared" si="2"/>
        <v>0</v>
      </c>
      <c r="F24" s="142"/>
      <c r="G24" s="143"/>
      <c r="I24" s="95"/>
    </row>
    <row r="25" spans="1:9" s="94" customFormat="1" ht="15.75" x14ac:dyDescent="0.2">
      <c r="A25" s="77" t="s">
        <v>118</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119</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50.2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17.2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45"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Financement</vt:lpstr>
      <vt:lpstr>Sommaire du budget</vt:lpstr>
      <vt:lpstr>Budget - Activité 1</vt:lpstr>
      <vt:lpstr>Budget - Activité 2</vt:lpstr>
      <vt:lpstr>Budget - Activité 3</vt:lpstr>
      <vt:lpstr>Budget - Activité 4</vt:lpstr>
      <vt:lpstr>Budget - Activité 5</vt:lpstr>
      <vt:lpstr>Budget - Activité 6</vt:lpstr>
      <vt:lpstr>Budget - Activité 7</vt:lpstr>
      <vt:lpstr>'Budget - Activité 1'!Print_Area</vt:lpstr>
      <vt:lpstr>'Budget - Activité 2'!Print_Area</vt:lpstr>
      <vt:lpstr>'Budget - Activité 3'!Print_Area</vt:lpstr>
      <vt:lpstr>'Budget - Activité 4'!Print_Area</vt:lpstr>
      <vt:lpstr>'Budget - Activité 5'!Print_Area</vt:lpstr>
      <vt:lpstr>'Budget - Activité 6'!Print_Area</vt:lpstr>
      <vt:lpstr>'Budget - Activité 7'!Print_Area</vt:lpstr>
      <vt:lpstr>Financement!Print_Area</vt:lpstr>
      <vt:lpstr>Instructions!Print_Area</vt:lpstr>
      <vt:lpstr>'Sommaire du budget'!Print_Area</vt:lpstr>
      <vt:lpstr>'Budget - Activité 1'!Print_Titles</vt:lpstr>
      <vt:lpstr>'Budget - Activité 2'!Print_Titles</vt:lpstr>
      <vt:lpstr>'Budget - Activité 3'!Print_Titles</vt:lpstr>
      <vt:lpstr>'Budget - Activité 4'!Print_Titles</vt:lpstr>
      <vt:lpstr>'Budget - Activité 5'!Print_Titles</vt:lpstr>
      <vt:lpstr>'Budget - Activité 6'!Print_Titles</vt:lpstr>
      <vt:lpstr>'Budget - Activité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Aisha Wickham</cp:lastModifiedBy>
  <cp:lastPrinted>2023-03-22T18:54:41Z</cp:lastPrinted>
  <dcterms:created xsi:type="dcterms:W3CDTF">2009-05-01T17:17:34Z</dcterms:created>
  <dcterms:modified xsi:type="dcterms:W3CDTF">2024-03-04T18:07:27Z</dcterms:modified>
</cp:coreProperties>
</file>