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ontariocreates-my.sharepoint.com/personal/mtajdari_ontariocreates_ca/Documents/Desktop/_Music stuff/2026-27/Activity Budget Template/GMD/"/>
    </mc:Choice>
  </mc:AlternateContent>
  <xr:revisionPtr revIDLastSave="291" documentId="8_{AF6FECDB-9CA6-4AD3-B3A7-15FAE01725B3}" xr6:coauthVersionLast="47" xr6:coauthVersionMax="47" xr10:uidLastSave="{D9D6376C-EC7E-4B5E-BEC0-6FD65C8C0844}"/>
  <bookViews>
    <workbookView xWindow="28680" yWindow="-120" windowWidth="29040" windowHeight="15720" tabRatio="760" activeTab="1" xr2:uid="{00000000-000D-0000-FFFF-FFFF00000000}"/>
  </bookViews>
  <sheets>
    <sheet name="Instructions" sheetId="16" r:id="rId1"/>
    <sheet name="Sommaire du budget" sheetId="7" r:id="rId2"/>
    <sheet name="Budget - Activité 1" sheetId="1" r:id="rId3"/>
    <sheet name="Budget - Activity 2" sheetId="12" r:id="rId4"/>
    <sheet name="Budget - Activity 3" sheetId="13" r:id="rId5"/>
    <sheet name="Budget - Activity 4" sheetId="14" r:id="rId6"/>
    <sheet name="Budget - Activity 5" sheetId="15" r:id="rId7"/>
  </sheets>
  <definedNames>
    <definedName name="int_cum1">0</definedName>
    <definedName name="int_cum2">0</definedName>
    <definedName name="int_frng_cutoff_0">0</definedName>
    <definedName name="int_frng_cutoff_1">0</definedName>
    <definedName name="int_frng_cutoff_10">0</definedName>
    <definedName name="int_frng_cutoff_11">0</definedName>
    <definedName name="int_frng_cutoff_12">0</definedName>
    <definedName name="int_frng_cutoff_13">0</definedName>
    <definedName name="int_frng_cutoff_14">0</definedName>
    <definedName name="int_frng_cutoff_15">0</definedName>
    <definedName name="int_frng_cutoff_16">0</definedName>
    <definedName name="int_frng_cutoff_17">0</definedName>
    <definedName name="int_frng_cutoff_18">0</definedName>
    <definedName name="int_frng_cutoff_19">0</definedName>
    <definedName name="int_frng_cutoff_2">0</definedName>
    <definedName name="int_frng_cutoff_20">0</definedName>
    <definedName name="int_frng_cutoff_21">0</definedName>
    <definedName name="int_frng_cutoff_22">0</definedName>
    <definedName name="int_frng_cutoff_23">0</definedName>
    <definedName name="int_frng_cutoff_24">0</definedName>
    <definedName name="int_frng_cutoff_25">0</definedName>
    <definedName name="int_frng_cutoff_26">0</definedName>
    <definedName name="int_frng_cutoff_27">0</definedName>
    <definedName name="int_frng_cutoff_28">0</definedName>
    <definedName name="int_frng_cutoff_29">0</definedName>
    <definedName name="int_frng_cutoff_3">0</definedName>
    <definedName name="int_frng_cutoff_30">0</definedName>
    <definedName name="int_frng_cutoff_31">0</definedName>
    <definedName name="int_frng_cutoff_32">0</definedName>
    <definedName name="int_frng_cutoff_33">0</definedName>
    <definedName name="int_frng_cutoff_34">0</definedName>
    <definedName name="int_frng_cutoff_35">0</definedName>
    <definedName name="int_frng_cutoff_36">0</definedName>
    <definedName name="int_frng_cutoff_37">0</definedName>
    <definedName name="int_frng_cutoff_38">0</definedName>
    <definedName name="int_frng_cutoff_39">0</definedName>
    <definedName name="int_frng_cutoff_4">0</definedName>
    <definedName name="int_frng_cutoff_5">0</definedName>
    <definedName name="int_frng_cutoff_6">0</definedName>
    <definedName name="int_frng_cutoff_7">0</definedName>
    <definedName name="int_frng_cutoff_8">0</definedName>
    <definedName name="int_frng_cutoff_9">0</definedName>
    <definedName name="int_frng_rate_0">0</definedName>
    <definedName name="int_frng_rate_1">0</definedName>
    <definedName name="int_frng_rate_10">0</definedName>
    <definedName name="int_frng_rate_11">0</definedName>
    <definedName name="int_frng_rate_12">0</definedName>
    <definedName name="int_frng_rate_13">0</definedName>
    <definedName name="int_frng_rate_14">0</definedName>
    <definedName name="int_frng_rate_15">0</definedName>
    <definedName name="int_frng_rate_16">0</definedName>
    <definedName name="int_frng_rate_17">0</definedName>
    <definedName name="int_frng_rate_18">0</definedName>
    <definedName name="int_frng_rate_19">0</definedName>
    <definedName name="int_frng_rate_2">0</definedName>
    <definedName name="int_frng_rate_20">0</definedName>
    <definedName name="int_frng_rate_21">0</definedName>
    <definedName name="int_frng_rate_22">0</definedName>
    <definedName name="int_frng_rate_23">0</definedName>
    <definedName name="int_frng_rate_24">0</definedName>
    <definedName name="int_frng_rate_25">0</definedName>
    <definedName name="int_frng_rate_26">0</definedName>
    <definedName name="int_frng_rate_27">0</definedName>
    <definedName name="int_frng_rate_28">0</definedName>
    <definedName name="int_frng_rate_29">0</definedName>
    <definedName name="int_frng_rate_3">0</definedName>
    <definedName name="int_frng_rate_30">0</definedName>
    <definedName name="int_frng_rate_31">0</definedName>
    <definedName name="int_frng_rate_32">0</definedName>
    <definedName name="int_frng_rate_33">0</definedName>
    <definedName name="int_frng_rate_34">0</definedName>
    <definedName name="int_frng_rate_35">0</definedName>
    <definedName name="int_frng_rate_36">0</definedName>
    <definedName name="int_frng_rate_37">0</definedName>
    <definedName name="int_frng_rate_38">0</definedName>
    <definedName name="int_frng_rate_39">0</definedName>
    <definedName name="int_frng_rate_4">0</definedName>
    <definedName name="int_frng_rate_5">0</definedName>
    <definedName name="int_frng_rate_6">0</definedName>
    <definedName name="int_frng_rate_7">0</definedName>
    <definedName name="int_frng_rate_8">0</definedName>
    <definedName name="int_frng_rate_9">0</definedName>
    <definedName name="int_major">0</definedName>
    <definedName name="int_minor">90</definedName>
    <definedName name="int_recalc_flg">0</definedName>
    <definedName name="int_revision">6</definedName>
    <definedName name="_xlnm.Print_Area" localSheetId="2">'Budget - Activité 1'!$A$1:$E$40</definedName>
    <definedName name="_xlnm.Print_Area" localSheetId="3">'Budget - Activity 2'!$A$1:$E$40</definedName>
    <definedName name="_xlnm.Print_Area" localSheetId="4">'Budget - Activity 3'!$A$1:$E$40</definedName>
    <definedName name="_xlnm.Print_Area" localSheetId="5">'Budget - Activity 4'!$A$1:$E$40</definedName>
    <definedName name="_xlnm.Print_Area" localSheetId="6">'Budget - Activity 5'!$A$1:$E$40</definedName>
    <definedName name="_xlnm.Print_Area" localSheetId="0">Instructions!$A$1:$A$7</definedName>
    <definedName name="_xlnm.Print_Area" localSheetId="1">'Sommaire du budget'!$A$1:$F$24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7" l="1"/>
  <c r="B2" i="15" l="1"/>
  <c r="B2" i="14"/>
  <c r="B2" i="13"/>
  <c r="D39" i="15"/>
  <c r="D31" i="15"/>
  <c r="D30" i="15"/>
  <c r="D29" i="15"/>
  <c r="D32" i="15" s="1"/>
  <c r="D26" i="15"/>
  <c r="D25" i="15"/>
  <c r="D24" i="15"/>
  <c r="D27" i="15" s="1"/>
  <c r="D40" i="15" s="1"/>
  <c r="D22" i="15"/>
  <c r="D16" i="15"/>
  <c r="D39" i="14"/>
  <c r="D31" i="14"/>
  <c r="D30" i="14"/>
  <c r="D29" i="14"/>
  <c r="D32" i="14" s="1"/>
  <c r="D26" i="14"/>
  <c r="D27" i="14" s="1"/>
  <c r="D25" i="14"/>
  <c r="D24" i="14"/>
  <c r="D22" i="14"/>
  <c r="D16" i="14"/>
  <c r="D39" i="13"/>
  <c r="D31" i="13"/>
  <c r="D30" i="13"/>
  <c r="D29" i="13"/>
  <c r="D32" i="13" s="1"/>
  <c r="D26" i="13"/>
  <c r="D27" i="13" s="1"/>
  <c r="D25" i="13"/>
  <c r="D24" i="13"/>
  <c r="D22" i="13"/>
  <c r="D16" i="13"/>
  <c r="D39" i="12"/>
  <c r="D31" i="12"/>
  <c r="D30" i="12"/>
  <c r="D29" i="12"/>
  <c r="D32" i="12" s="1"/>
  <c r="D26" i="12"/>
  <c r="D25" i="12"/>
  <c r="D24" i="12"/>
  <c r="D27" i="12" s="1"/>
  <c r="D22" i="12"/>
  <c r="D16" i="12"/>
  <c r="B2" i="12"/>
  <c r="D30" i="1"/>
  <c r="D39" i="1"/>
  <c r="D31" i="1"/>
  <c r="D29" i="1"/>
  <c r="D26" i="1"/>
  <c r="D25" i="1"/>
  <c r="D24" i="1"/>
  <c r="D22" i="1"/>
  <c r="D16" i="1"/>
  <c r="E16" i="7"/>
  <c r="E15" i="7"/>
  <c r="E14" i="7"/>
  <c r="E13" i="7"/>
  <c r="D16" i="7"/>
  <c r="D15" i="7"/>
  <c r="D14" i="7"/>
  <c r="D13" i="7"/>
  <c r="C16" i="7"/>
  <c r="C15" i="7"/>
  <c r="C14" i="7"/>
  <c r="C13" i="7"/>
  <c r="B16" i="7"/>
  <c r="B15" i="7"/>
  <c r="B14" i="7"/>
  <c r="B13" i="7"/>
  <c r="B12" i="7"/>
  <c r="E12" i="7"/>
  <c r="D12" i="7"/>
  <c r="C12" i="7"/>
  <c r="B2" i="1"/>
  <c r="D27" i="1" l="1"/>
  <c r="D40" i="14"/>
  <c r="D40" i="13"/>
  <c r="D40" i="12"/>
  <c r="F13" i="7" s="1"/>
  <c r="F15" i="7"/>
  <c r="D32" i="1"/>
  <c r="F16" i="7"/>
  <c r="F14" i="7"/>
  <c r="D40" i="1" l="1"/>
  <c r="F12" i="7" s="1"/>
  <c r="F17" i="7" s="1"/>
  <c r="F18" i="7" s="1"/>
  <c r="F8" i="7" l="1"/>
</calcChain>
</file>

<file path=xl/sharedStrings.xml><?xml version="1.0" encoding="utf-8"?>
<sst xmlns="http://schemas.openxmlformats.org/spreadsheetml/2006/main" count="237" uniqueCount="68">
  <si>
    <t>2026-2027 VOLET MUSIQUE POUR LE DÉVELOPPEMENT DES MARCHÉS INTERNATIONAUX – FOIIM
INSTRUCTIONS POUR LE MODÈLE DE BUDGET DES ACTIVITÉS</t>
  </si>
  <si>
    <t>Vous trouverez ci-dessous la liste des onglets de la feuille de calcul :</t>
  </si>
  <si>
    <r>
      <t xml:space="preserve">1. </t>
    </r>
    <r>
      <rPr>
        <b/>
        <sz val="12"/>
        <rFont val="Arial"/>
        <family val="2"/>
      </rPr>
      <t>Sommaire du budget</t>
    </r>
    <r>
      <rPr>
        <sz val="12"/>
        <rFont val="Arial"/>
        <family val="2"/>
      </rPr>
      <t xml:space="preserve"> : Veuillez remplir les cellules VERTES. Cette feuille de calcul se remplit automatiquement. Veuillez passer à la feuille de calcul du budget pour chaque activité dans l'onglet Budget - Activité X.</t>
    </r>
  </si>
  <si>
    <r>
      <t xml:space="preserve">2. </t>
    </r>
    <r>
      <rPr>
        <b/>
        <i/>
        <sz val="12"/>
        <rFont val="Arial"/>
        <family val="2"/>
      </rPr>
      <t xml:space="preserve">Budget - Activité X : </t>
    </r>
    <r>
      <rPr>
        <sz val="12"/>
        <rFont val="Arial"/>
        <family val="2"/>
      </rPr>
      <t xml:space="preserve">Veuillez remplir les cellules VERTES. Vous pouvez ajouter ou supprimer des linges, au besoin. Toute autre information se remplira automatiquement. </t>
    </r>
  </si>
  <si>
    <t>Une fois rempli, ce document doit être versé sur le Portail de demande en ligne (PDL) dans le cadre de votre demande au volet Musique pour le développement des marchés internationaux</t>
  </si>
  <si>
    <t>2026-2027 VOLET MUSIQUE POUR LE DÉVELOPPEMENT DES MARCHÉS INTERNATIONAUX – FOIIM
SOMMAIRE DU BUDGET</t>
  </si>
  <si>
    <t>Nom de l'entreprise :</t>
  </si>
  <si>
    <t>Instructions :</t>
  </si>
  <si>
    <r>
      <t xml:space="preserve">-Veuillez remplir les cellules VERTES. Cette feuille de calcul se remplit automatiquement lorsque vous écrivez sous les onglets </t>
    </r>
    <r>
      <rPr>
        <b/>
        <i/>
        <sz val="12"/>
        <rFont val="Arial"/>
        <family val="2"/>
      </rPr>
      <t>Budget - Activité X.</t>
    </r>
    <r>
      <rPr>
        <i/>
        <sz val="12"/>
        <rFont val="Arial"/>
        <family val="2"/>
      </rPr>
      <t xml:space="preserve"> 
-Veuillez passer à la feuille de calcul du budget pour chaque activité dans l'onglet </t>
    </r>
    <r>
      <rPr>
        <b/>
        <i/>
        <sz val="12"/>
        <rFont val="Arial"/>
        <family val="2"/>
      </rPr>
      <t>Budget - Activité X.</t>
    </r>
  </si>
  <si>
    <t>DEMANDE AU TITRE DU VOLET MUSIQUE POUR LE DÉVELOPPEMENT DES MARCHÉS INTERNATIONAUX</t>
  </si>
  <si>
    <t xml:space="preserve">Demande au titre volet Musique pour le développement des marchés internationaux </t>
  </si>
  <si>
    <t>Demande maximale du demandeur au titre du volet Musique pour le développement des marchés internationaux</t>
  </si>
  <si>
    <t>TEST : Les demandeurs peuvent solliciter jusqu'à 50 % de toutes les dépenses admissibles par entreprise, jusqu'à un maximum de 12 500 $, comme indiqué dans les Lignes directrices du volet Musique pour le développement des marchés internationaux.</t>
  </si>
  <si>
    <t>SOMMAIRE DU BUDGET</t>
  </si>
  <si>
    <t>NOM DE L'ONGLET</t>
  </si>
  <si>
    <t>NOM DE L'ACTIVITÉ</t>
  </si>
  <si>
    <t>DATES DE L'ACTIVITÉ</t>
  </si>
  <si>
    <t>DATES DU DÉPLACEMENT</t>
  </si>
  <si>
    <t>NOM ET TITRE DU OU DES REPRÉSENTANTS DE L'ENTREPRISE</t>
  </si>
  <si>
    <t>TOTAL</t>
  </si>
  <si>
    <r>
      <t>Budget - Activité n</t>
    </r>
    <r>
      <rPr>
        <vertAlign val="superscript"/>
        <sz val="12"/>
        <rFont val="Arial"/>
        <family val="2"/>
      </rPr>
      <t>o</t>
    </r>
    <r>
      <rPr>
        <sz val="12"/>
        <rFont val="Arial"/>
        <family val="2"/>
      </rPr>
      <t xml:space="preserve"> 1</t>
    </r>
  </si>
  <si>
    <r>
      <t>Budget - Activité n</t>
    </r>
    <r>
      <rPr>
        <vertAlign val="superscript"/>
        <sz val="12"/>
        <rFont val="Arial"/>
        <family val="2"/>
      </rPr>
      <t>o</t>
    </r>
    <r>
      <rPr>
        <sz val="12"/>
        <rFont val="Arial"/>
        <family val="2"/>
      </rPr>
      <t xml:space="preserve"> 2</t>
    </r>
  </si>
  <si>
    <r>
      <t>Budget - Activité n</t>
    </r>
    <r>
      <rPr>
        <vertAlign val="superscript"/>
        <sz val="12"/>
        <rFont val="Arial"/>
        <family val="2"/>
      </rPr>
      <t>o</t>
    </r>
    <r>
      <rPr>
        <sz val="12"/>
        <rFont val="Arial"/>
        <family val="2"/>
      </rPr>
      <t xml:space="preserve"> 3</t>
    </r>
  </si>
  <si>
    <r>
      <t>Budget - Activité n</t>
    </r>
    <r>
      <rPr>
        <vertAlign val="superscript"/>
        <sz val="12"/>
        <rFont val="Arial"/>
        <family val="2"/>
      </rPr>
      <t>o</t>
    </r>
    <r>
      <rPr>
        <sz val="12"/>
        <rFont val="Arial"/>
        <family val="2"/>
      </rPr>
      <t xml:space="preserve"> 4</t>
    </r>
  </si>
  <si>
    <r>
      <t>Budget - Activité n</t>
    </r>
    <r>
      <rPr>
        <vertAlign val="superscript"/>
        <sz val="12"/>
        <rFont val="Arial"/>
        <family val="2"/>
      </rPr>
      <t>o</t>
    </r>
    <r>
      <rPr>
        <sz val="12"/>
        <rFont val="Arial"/>
        <family val="2"/>
      </rPr>
      <t xml:space="preserve"> 5</t>
    </r>
  </si>
  <si>
    <t>TOTAL DE TOUTES LES ACTIVITÉS :</t>
  </si>
  <si>
    <t>50% OF ALL ACTIVITIES</t>
  </si>
  <si>
    <t>NOTES DE PIED DE PAGE :</t>
  </si>
  <si>
    <t xml:space="preserve">Les dépenses admissibles comprennent : </t>
  </si>
  <si>
    <t>• Frais de déplacement – y compris le vol et le transport local. Les voyages en avion doivent être en classe économique et doivent refléter les coûts de réservation au moins 30 jours avant le voyage. Tous les voyages professionnels doivent partir de l’Ontario, sauf autorisation contraire d’Ontario Créatif.
• Frais d'hébergement – les frais d’hôtel sont plafonnés à 600 $ CA par nuit, doivent correspondre à des tarifs modérés par nuit et refléter la moyenne pour la destination ou l’activité concernée.
• Frais journaliers – plafonnées à 100 $CAN par jour (y compris les repas quotidiens et les frais accessoires). 
• Inscription – y compris les frais d'inscription et de participation.                                                                                                               
• Matériel de marketing – y compris le matériel de conception, de production et d'expédition créé spécifiquement pour les activités proposées. Plafonnées à 30% du coût total.
• Initiatives de développement des audiences internationales.</t>
  </si>
  <si>
    <t>Les dépenses non admissibles comprennent :</t>
  </si>
  <si>
    <t>• Frais d'accueil et de réception.
• Frais commerciaux de base comme la conception et l’impression de cartes professionnelles et de catalogues normaux. 
• Frais de communication comme les frais de location de téléphone mobile des appels interurbains, etc.
• Coûts associés aux représentants inadmissibles de la société et aux représentants supplémentaires, dépassant le plafond du programme.</t>
  </si>
  <si>
    <t>VOLET MUSIQUE POUR LE DÉVELOPPEMENT DES MARCHÉS INTERNATIONAUX 
BUDGET - ACTIVITÉ NO 1</t>
  </si>
  <si>
    <t>-Veuillez remplir les cellules VERTES.
-Vous pouvez ajouter ou supprimer des linges, au besoin.
-Veuillez vous reporter aux lignes directrices du volet Musique pour le développement des marchés internationaux pour obtenir des détails sur les dépenses admissibles et non admissibles.</t>
  </si>
  <si>
    <t>ACTIVITÉ 1</t>
  </si>
  <si>
    <t>DATES DES DÉPLACEMENTS</t>
  </si>
  <si>
    <t>DÉPENSES</t>
  </si>
  <si>
    <t>DESCRIPTION DES DÉPENSES</t>
  </si>
  <si>
    <t>Frais d'inscription</t>
  </si>
  <si>
    <t>Droits d'inscription - représentant de l'entreprise #1</t>
  </si>
  <si>
    <t>Droits d'inscription - représentant de l'entreprise #2</t>
  </si>
  <si>
    <t>Droits d'inscription - représentant de l'entreprise #3</t>
  </si>
  <si>
    <t>Autre</t>
  </si>
  <si>
    <t>SOUS-TOTAL</t>
  </si>
  <si>
    <t>Frais de déplacement</t>
  </si>
  <si>
    <t>Vol - représentant de l'entreprise #1</t>
  </si>
  <si>
    <t>Vol - représentant de l'entreprise #2</t>
  </si>
  <si>
    <t>Vol - représentant de l'entreprise #3</t>
  </si>
  <si>
    <t>Transport local</t>
  </si>
  <si>
    <t xml:space="preserve">Frais d'hébergement </t>
  </si>
  <si>
    <t>Tarif</t>
  </si>
  <si>
    <t>Nombre de nuits</t>
  </si>
  <si>
    <t>Hotel - représentant de l'entreprise #1</t>
  </si>
  <si>
    <t>Hotel - représentant de l'entreprise #2</t>
  </si>
  <si>
    <t>Hotel - représentant de l'entreprise #3</t>
  </si>
  <si>
    <t>Frais journaliers</t>
  </si>
  <si>
    <t>Nombre de jours</t>
  </si>
  <si>
    <t>Frais journaliers - représentant de l'entreprise #1</t>
  </si>
  <si>
    <t>Frais journaliers - représentant de l'entreprise #2</t>
  </si>
  <si>
    <t>Frais journaliers - représentant de l'entreprise #3</t>
  </si>
  <si>
    <t>Matériel de marketing/Initiatives de développement des audiences internationales</t>
  </si>
  <si>
    <t>VOLET MUSIQUE POUR LE DÉVELOPPEMENT DES MARCHÉS INTERNATIONAUX
BUDGET - ACTIVITÉ NO 2</t>
  </si>
  <si>
    <t>ACTIVITÉ 2</t>
  </si>
  <si>
    <t>VOLET MUSIQUE POUR LE DÉVELOPPEMENT DES MARCHÉS INTERNATIONAUX 
BUDGET - ACTIVITÉ NO 3</t>
  </si>
  <si>
    <t>ACTIVITÉ 3</t>
  </si>
  <si>
    <t>VOLET MUSIQUE POUR LE DÉVELOPPEMENT DES MARCHÉS INTERNATIONAUX 
BUDGET - ACTIVITÉ NO 4</t>
  </si>
  <si>
    <t>ACTIVITÉ 4</t>
  </si>
  <si>
    <t>VOLET MUSIQUE POUR LE DÉVELOPPEMENT DES MARCHÉS INTERNATIONAUX 
BUDGET - ACTIVITÉ NO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</si>
</sst>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0.00_);_(&quot;$&quot;* \(#,##0.00\);_(&quot;$&quot;* &quot;-&quot;??_);_(@_)"/>
    <numFmt numFmtId="165" formatCode="&quot;$&quot;#,##0.00"/>
    <numFmt numFmtId="166" formatCode="[$-409]mmmm\ d\,\ yyyy;@"/>
    <numFmt numFmtId="167" formatCode="&quot;$&quot;#,##0"/>
  </numFmts>
  <fonts count="17" x14ac:knownFonts="1">
    <font>
      <sz val="10"/>
      <name val="Arial"/>
    </font>
    <font>
      <sz val="10"/>
      <name val="Arial"/>
      <family val="2"/>
    </font>
    <font>
      <sz val="8"/>
      <name val="Arial"/>
      <family val="2"/>
    </font>
    <font>
      <b/>
      <sz val="16"/>
      <color theme="0"/>
      <name val="Arial"/>
      <family val="2"/>
    </font>
    <font>
      <sz val="12"/>
      <name val="Arial"/>
      <family val="2"/>
    </font>
    <font>
      <b/>
      <sz val="12"/>
      <color theme="0"/>
      <name val="Arial"/>
      <family val="2"/>
    </font>
    <font>
      <b/>
      <sz val="12"/>
      <name val="Arial"/>
      <family val="2"/>
    </font>
    <font>
      <b/>
      <i/>
      <sz val="12"/>
      <name val="Arial"/>
      <family val="2"/>
    </font>
    <font>
      <i/>
      <sz val="12"/>
      <name val="Arial"/>
      <family val="2"/>
    </font>
    <font>
      <b/>
      <sz val="14"/>
      <color theme="0"/>
      <name val="Arial"/>
      <family val="2"/>
    </font>
    <font>
      <b/>
      <sz val="14"/>
      <name val="Arial"/>
      <family val="2"/>
    </font>
    <font>
      <b/>
      <i/>
      <sz val="14"/>
      <color theme="0"/>
      <name val="Arial"/>
      <family val="2"/>
    </font>
    <font>
      <sz val="16"/>
      <color theme="0"/>
      <name val="Arial"/>
      <family val="2"/>
    </font>
    <font>
      <u/>
      <sz val="12"/>
      <name val="Arial"/>
      <family val="2"/>
    </font>
    <font>
      <sz val="12"/>
      <color theme="0"/>
      <name val="Arial"/>
      <family val="2"/>
    </font>
    <font>
      <sz val="12"/>
      <color rgb="FFFF0000"/>
      <name val="Arial"/>
      <family val="2"/>
    </font>
    <font>
      <vertAlign val="superscript"/>
      <sz val="12"/>
      <name val="Arial"/>
      <family val="2"/>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dotted">
        <color indexed="64"/>
      </bottom>
      <diagonal/>
    </border>
    <border>
      <left/>
      <right/>
      <top/>
      <bottom style="dotted">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6">
    <xf numFmtId="49" fontId="0" fillId="0" borderId="0"/>
    <xf numFmtId="12" fontId="1" fillId="0" borderId="0" applyFont="0" applyFill="0" applyProtection="0"/>
    <xf numFmtId="0" fontId="1" fillId="0" borderId="0"/>
    <xf numFmtId="49" fontId="1" fillId="0" borderId="0"/>
    <xf numFmtId="164" fontId="1" fillId="0" borderId="0" applyFont="0" applyFill="0" applyBorder="0" applyAlignment="0" applyProtection="0"/>
    <xf numFmtId="0" fontId="1" fillId="0" borderId="0"/>
  </cellStyleXfs>
  <cellXfs count="180">
    <xf numFmtId="49" fontId="0" fillId="0" borderId="0" xfId="0"/>
    <xf numFmtId="49" fontId="10" fillId="0" borderId="0" xfId="0" applyFont="1" applyAlignment="1" applyProtection="1">
      <alignment vertical="center"/>
      <protection locked="0"/>
    </xf>
    <xf numFmtId="49" fontId="6" fillId="0" borderId="0" xfId="0" applyFont="1" applyAlignment="1" applyProtection="1">
      <alignment horizontal="left" vertical="center"/>
      <protection locked="0"/>
    </xf>
    <xf numFmtId="49" fontId="4" fillId="0" borderId="0" xfId="0" applyFont="1" applyAlignment="1" applyProtection="1">
      <alignment horizontal="left" vertical="center"/>
      <protection locked="0"/>
    </xf>
    <xf numFmtId="49" fontId="4" fillId="0" borderId="0" xfId="0" applyFont="1" applyAlignment="1" applyProtection="1">
      <alignment vertical="center"/>
      <protection locked="0"/>
    </xf>
    <xf numFmtId="0" fontId="4" fillId="3" borderId="7" xfId="0" applyNumberFormat="1" applyFont="1" applyFill="1" applyBorder="1" applyAlignment="1">
      <alignment vertical="center"/>
    </xf>
    <xf numFmtId="0" fontId="4" fillId="3" borderId="30" xfId="0" applyNumberFormat="1" applyFont="1" applyFill="1" applyBorder="1" applyAlignment="1">
      <alignment vertical="center"/>
    </xf>
    <xf numFmtId="0" fontId="12" fillId="0" borderId="0" xfId="2" applyFont="1" applyProtection="1">
      <protection hidden="1"/>
    </xf>
    <xf numFmtId="0" fontId="13" fillId="0" borderId="38" xfId="2" applyFont="1" applyBorder="1" applyProtection="1">
      <protection hidden="1"/>
    </xf>
    <xf numFmtId="0" fontId="4" fillId="0" borderId="0" xfId="2" applyFont="1" applyProtection="1">
      <protection hidden="1"/>
    </xf>
    <xf numFmtId="0" fontId="4" fillId="0" borderId="38" xfId="2" applyFont="1" applyBorder="1" applyProtection="1">
      <protection hidden="1"/>
    </xf>
    <xf numFmtId="0" fontId="4" fillId="0" borderId="0" xfId="2" applyFont="1" applyAlignment="1" applyProtection="1">
      <alignment vertical="center"/>
      <protection hidden="1"/>
    </xf>
    <xf numFmtId="0" fontId="6" fillId="0" borderId="0" xfId="2" applyFont="1" applyProtection="1">
      <protection hidden="1"/>
    </xf>
    <xf numFmtId="0" fontId="1" fillId="0" borderId="39" xfId="2" applyBorder="1" applyProtection="1">
      <protection hidden="1"/>
    </xf>
    <xf numFmtId="0" fontId="1" fillId="0" borderId="0" xfId="2" applyProtection="1">
      <protection hidden="1"/>
    </xf>
    <xf numFmtId="0" fontId="3" fillId="5" borderId="37" xfId="2" applyFont="1" applyFill="1" applyBorder="1" applyAlignment="1" applyProtection="1">
      <alignment horizontal="center" vertical="center" wrapText="1"/>
      <protection hidden="1"/>
    </xf>
    <xf numFmtId="49" fontId="10" fillId="2" borderId="8" xfId="0" applyFont="1" applyFill="1" applyBorder="1" applyAlignment="1" applyProtection="1">
      <alignment vertical="center"/>
      <protection hidden="1"/>
    </xf>
    <xf numFmtId="49" fontId="4" fillId="0" borderId="0" xfId="0" applyFont="1" applyAlignment="1" applyProtection="1">
      <alignment vertical="center"/>
      <protection hidden="1"/>
    </xf>
    <xf numFmtId="49" fontId="7" fillId="0" borderId="8" xfId="0" applyFont="1" applyBorder="1" applyAlignment="1" applyProtection="1">
      <alignment vertical="center"/>
      <protection hidden="1"/>
    </xf>
    <xf numFmtId="167" fontId="6" fillId="0" borderId="13" xfId="1" applyNumberFormat="1" applyFont="1" applyFill="1" applyBorder="1" applyAlignment="1" applyProtection="1">
      <alignment horizontal="center" vertical="center"/>
      <protection hidden="1"/>
    </xf>
    <xf numFmtId="165" fontId="6" fillId="4" borderId="8" xfId="0" applyNumberFormat="1" applyFont="1" applyFill="1" applyBorder="1" applyAlignment="1" applyProtection="1">
      <alignment horizontal="center" vertical="center" wrapText="1"/>
      <protection hidden="1"/>
    </xf>
    <xf numFmtId="49" fontId="6" fillId="4" borderId="1" xfId="0" applyFont="1" applyFill="1" applyBorder="1" applyAlignment="1" applyProtection="1">
      <alignment horizontal="center" vertical="center" wrapText="1"/>
      <protection hidden="1"/>
    </xf>
    <xf numFmtId="165" fontId="6" fillId="4" borderId="1" xfId="0" applyNumberFormat="1" applyFont="1" applyFill="1" applyBorder="1" applyAlignment="1" applyProtection="1">
      <alignment horizontal="center" vertical="center" wrapText="1"/>
      <protection hidden="1"/>
    </xf>
    <xf numFmtId="165" fontId="6" fillId="4" borderId="13" xfId="0" applyNumberFormat="1" applyFont="1" applyFill="1" applyBorder="1" applyAlignment="1" applyProtection="1">
      <alignment horizontal="center" vertical="center" wrapText="1"/>
      <protection hidden="1"/>
    </xf>
    <xf numFmtId="49" fontId="4" fillId="0" borderId="0" xfId="0" applyFont="1" applyAlignment="1" applyProtection="1">
      <alignment vertical="center" wrapText="1"/>
      <protection hidden="1"/>
    </xf>
    <xf numFmtId="49" fontId="4" fillId="0" borderId="8" xfId="0" applyFont="1" applyBorder="1" applyAlignment="1" applyProtection="1">
      <alignment horizontal="center" vertical="center" wrapText="1"/>
      <protection hidden="1"/>
    </xf>
    <xf numFmtId="0" fontId="4" fillId="0" borderId="1" xfId="0" applyNumberFormat="1" applyFont="1" applyBorder="1" applyAlignment="1" applyProtection="1">
      <alignment horizontal="center" vertical="center" wrapText="1"/>
      <protection hidden="1"/>
    </xf>
    <xf numFmtId="166" fontId="4" fillId="0" borderId="1" xfId="0" applyNumberFormat="1" applyFont="1" applyBorder="1" applyAlignment="1" applyProtection="1">
      <alignment horizontal="center" vertical="center" wrapText="1"/>
      <protection hidden="1"/>
    </xf>
    <xf numFmtId="164" fontId="4" fillId="0" borderId="13" xfId="0" applyNumberFormat="1" applyFont="1" applyBorder="1" applyAlignment="1" applyProtection="1">
      <alignment horizontal="center" vertical="center"/>
      <protection hidden="1"/>
    </xf>
    <xf numFmtId="49" fontId="4" fillId="4" borderId="8" xfId="0" applyFont="1" applyFill="1" applyBorder="1" applyAlignment="1" applyProtection="1">
      <alignment horizontal="center" vertical="center"/>
      <protection hidden="1"/>
    </xf>
    <xf numFmtId="164" fontId="4" fillId="4" borderId="13" xfId="0" applyNumberFormat="1" applyFont="1" applyFill="1" applyBorder="1" applyAlignment="1" applyProtection="1">
      <alignment horizontal="center" vertical="center"/>
      <protection hidden="1"/>
    </xf>
    <xf numFmtId="49" fontId="4" fillId="0" borderId="8" xfId="0" applyFont="1" applyBorder="1" applyAlignment="1" applyProtection="1">
      <alignment horizontal="center" vertical="center"/>
      <protection hidden="1"/>
    </xf>
    <xf numFmtId="164" fontId="6" fillId="4" borderId="13" xfId="0" applyNumberFormat="1" applyFont="1" applyFill="1" applyBorder="1" applyAlignment="1" applyProtection="1">
      <alignment vertical="center"/>
      <protection hidden="1"/>
    </xf>
    <xf numFmtId="165" fontId="6" fillId="2" borderId="15" xfId="0" applyNumberFormat="1" applyFont="1" applyFill="1" applyBorder="1" applyAlignment="1" applyProtection="1">
      <alignment horizontal="left" vertical="center" wrapText="1"/>
      <protection hidden="1"/>
    </xf>
    <xf numFmtId="165" fontId="6" fillId="2" borderId="2" xfId="0" applyNumberFormat="1" applyFont="1" applyFill="1" applyBorder="1" applyAlignment="1" applyProtection="1">
      <alignment horizontal="left" vertical="center" wrapText="1"/>
      <protection hidden="1"/>
    </xf>
    <xf numFmtId="167" fontId="6" fillId="0" borderId="16" xfId="1" applyNumberFormat="1" applyFont="1" applyFill="1" applyBorder="1" applyAlignment="1" applyProtection="1">
      <alignment horizontal="right" vertical="center"/>
      <protection hidden="1"/>
    </xf>
    <xf numFmtId="164" fontId="6" fillId="3" borderId="13" xfId="1" applyNumberFormat="1" applyFont="1" applyFill="1" applyBorder="1" applyAlignment="1" applyProtection="1">
      <alignment horizontal="center" vertical="center"/>
      <protection locked="0"/>
    </xf>
    <xf numFmtId="164" fontId="6" fillId="0" borderId="13" xfId="1" applyNumberFormat="1" applyFont="1" applyFill="1" applyBorder="1" applyAlignment="1" applyProtection="1">
      <alignment horizontal="center" vertical="center"/>
      <protection hidden="1"/>
    </xf>
    <xf numFmtId="49" fontId="10" fillId="2" borderId="8" xfId="0" applyFont="1" applyFill="1" applyBorder="1" applyAlignment="1">
      <alignment vertical="center"/>
    </xf>
    <xf numFmtId="165" fontId="7" fillId="0" borderId="33" xfId="0" applyNumberFormat="1" applyFont="1" applyBorder="1" applyAlignment="1">
      <alignment vertical="center" wrapText="1"/>
    </xf>
    <xf numFmtId="165" fontId="6" fillId="0" borderId="8" xfId="0" applyNumberFormat="1" applyFont="1" applyBorder="1" applyAlignment="1">
      <alignment horizontal="left" vertical="center"/>
    </xf>
    <xf numFmtId="165" fontId="10" fillId="4" borderId="11" xfId="0" applyNumberFormat="1" applyFont="1" applyFill="1" applyBorder="1" applyAlignment="1">
      <alignment horizontal="center" vertical="center"/>
    </xf>
    <xf numFmtId="0" fontId="4" fillId="3" borderId="6" xfId="0" applyNumberFormat="1" applyFont="1" applyFill="1" applyBorder="1" applyAlignment="1" applyProtection="1">
      <alignment vertical="center"/>
      <protection locked="0"/>
    </xf>
    <xf numFmtId="166" fontId="4" fillId="3" borderId="6" xfId="0" applyNumberFormat="1" applyFont="1" applyFill="1" applyBorder="1" applyAlignment="1" applyProtection="1">
      <alignment horizontal="left" vertical="center"/>
      <protection locked="0"/>
    </xf>
    <xf numFmtId="164" fontId="5" fillId="5" borderId="11" xfId="4" applyFont="1" applyFill="1" applyBorder="1" applyAlignment="1" applyProtection="1">
      <alignment horizontal="center" vertical="center"/>
    </xf>
    <xf numFmtId="165" fontId="5" fillId="5" borderId="1" xfId="3" applyNumberFormat="1" applyFont="1" applyFill="1" applyBorder="1" applyAlignment="1">
      <alignment horizontal="center" vertical="center"/>
    </xf>
    <xf numFmtId="3" fontId="5" fillId="5" borderId="1" xfId="3" applyNumberFormat="1" applyFont="1" applyFill="1" applyBorder="1" applyAlignment="1">
      <alignment horizontal="center" vertical="center"/>
    </xf>
    <xf numFmtId="49" fontId="4" fillId="0" borderId="22" xfId="3" applyFont="1" applyBorder="1" applyAlignment="1" applyProtection="1">
      <alignment horizontal="left" vertical="center" wrapText="1"/>
      <protection locked="0"/>
    </xf>
    <xf numFmtId="164" fontId="6" fillId="0" borderId="23" xfId="4" applyFont="1" applyFill="1" applyBorder="1" applyAlignment="1" applyProtection="1">
      <alignment horizontal="center" vertical="center"/>
      <protection locked="0"/>
    </xf>
    <xf numFmtId="49" fontId="4" fillId="0" borderId="24" xfId="3" applyFont="1" applyBorder="1" applyAlignment="1" applyProtection="1">
      <alignment horizontal="left" vertical="center" wrapText="1"/>
      <protection locked="0"/>
    </xf>
    <xf numFmtId="164" fontId="6" fillId="0" borderId="25" xfId="4" applyFont="1" applyFill="1" applyBorder="1" applyAlignment="1" applyProtection="1">
      <alignment horizontal="center" vertical="center"/>
      <protection locked="0"/>
    </xf>
    <xf numFmtId="49" fontId="4" fillId="0" borderId="52" xfId="3" applyFont="1" applyBorder="1" applyAlignment="1" applyProtection="1">
      <alignment horizontal="left" vertical="center" wrapText="1"/>
      <protection locked="0"/>
    </xf>
    <xf numFmtId="49" fontId="4" fillId="4" borderId="4" xfId="0" applyFont="1" applyFill="1" applyBorder="1" applyAlignment="1">
      <alignment vertical="center" wrapText="1"/>
    </xf>
    <xf numFmtId="49" fontId="4" fillId="4" borderId="5" xfId="0" applyFont="1" applyFill="1" applyBorder="1" applyAlignment="1">
      <alignment vertical="center" wrapText="1"/>
    </xf>
    <xf numFmtId="49" fontId="4" fillId="0" borderId="22" xfId="3" applyFont="1" applyBorder="1" applyAlignment="1" applyProtection="1">
      <alignment horizontal="left" vertical="center"/>
      <protection locked="0"/>
    </xf>
    <xf numFmtId="49" fontId="4" fillId="0" borderId="55" xfId="3" applyFont="1" applyBorder="1" applyAlignment="1" applyProtection="1">
      <alignment horizontal="left" vertical="center"/>
      <protection locked="0"/>
    </xf>
    <xf numFmtId="164" fontId="6" fillId="4" borderId="40" xfId="0" applyNumberFormat="1" applyFont="1" applyFill="1" applyBorder="1" applyAlignment="1">
      <alignment horizontal="center" vertical="center"/>
    </xf>
    <xf numFmtId="165" fontId="5" fillId="5" borderId="58" xfId="3" applyNumberFormat="1" applyFont="1" applyFill="1" applyBorder="1" applyAlignment="1">
      <alignment vertical="center"/>
    </xf>
    <xf numFmtId="164" fontId="14" fillId="5" borderId="59" xfId="4" applyFont="1" applyFill="1" applyBorder="1" applyAlignment="1" applyProtection="1">
      <alignment horizontal="center" vertical="center"/>
    </xf>
    <xf numFmtId="164" fontId="14" fillId="5" borderId="54" xfId="4" applyFont="1" applyFill="1" applyBorder="1" applyAlignment="1" applyProtection="1">
      <alignment horizontal="center" vertical="center"/>
    </xf>
    <xf numFmtId="164" fontId="6" fillId="3" borderId="41" xfId="4" applyFont="1" applyFill="1" applyBorder="1" applyAlignment="1" applyProtection="1">
      <alignment horizontal="center" vertical="center"/>
      <protection locked="0"/>
    </xf>
    <xf numFmtId="164" fontId="6" fillId="3" borderId="26" xfId="4" applyFont="1" applyFill="1" applyBorder="1" applyAlignment="1" applyProtection="1">
      <alignment horizontal="center" vertical="center"/>
      <protection locked="0"/>
    </xf>
    <xf numFmtId="164" fontId="6" fillId="3" borderId="23" xfId="4" applyFont="1" applyFill="1" applyBorder="1" applyAlignment="1" applyProtection="1">
      <alignment horizontal="center" vertical="center"/>
      <protection locked="0"/>
    </xf>
    <xf numFmtId="164" fontId="6" fillId="3" borderId="25" xfId="4" applyFont="1" applyFill="1" applyBorder="1" applyAlignment="1" applyProtection="1">
      <alignment horizontal="center" vertical="center"/>
      <protection locked="0"/>
    </xf>
    <xf numFmtId="1" fontId="4" fillId="3" borderId="23" xfId="3" applyNumberFormat="1" applyFont="1" applyFill="1" applyBorder="1" applyAlignment="1" applyProtection="1">
      <alignment horizontal="center" vertical="center" wrapText="1"/>
      <protection locked="0"/>
    </xf>
    <xf numFmtId="1" fontId="4" fillId="3" borderId="25" xfId="3" applyNumberFormat="1" applyFont="1" applyFill="1" applyBorder="1" applyAlignment="1" applyProtection="1">
      <alignment horizontal="center" vertical="center" wrapText="1"/>
      <protection locked="0"/>
    </xf>
    <xf numFmtId="1" fontId="4" fillId="3" borderId="56" xfId="3" applyNumberFormat="1" applyFont="1" applyFill="1" applyBorder="1" applyAlignment="1" applyProtection="1">
      <alignment horizontal="center" vertical="center" wrapText="1"/>
      <protection locked="0"/>
    </xf>
    <xf numFmtId="0" fontId="4" fillId="3" borderId="23" xfId="5" applyFont="1" applyFill="1" applyBorder="1" applyAlignment="1" applyProtection="1">
      <alignment horizontal="left" vertical="center" wrapText="1"/>
      <protection locked="0"/>
    </xf>
    <xf numFmtId="0" fontId="4" fillId="3" borderId="25" xfId="5" applyFont="1" applyFill="1" applyBorder="1" applyAlignment="1" applyProtection="1">
      <alignment horizontal="left" vertical="center" wrapText="1"/>
      <protection locked="0"/>
    </xf>
    <xf numFmtId="0" fontId="6" fillId="4" borderId="57" xfId="5" applyFont="1" applyFill="1" applyBorder="1" applyAlignment="1">
      <alignment horizontal="left" vertical="center" wrapText="1"/>
    </xf>
    <xf numFmtId="0" fontId="14" fillId="5" borderId="11" xfId="5" applyFont="1" applyFill="1" applyBorder="1" applyAlignment="1">
      <alignment horizontal="left" vertical="center" wrapText="1"/>
    </xf>
    <xf numFmtId="164" fontId="6" fillId="3" borderId="23" xfId="4" applyFont="1" applyFill="1" applyBorder="1" applyAlignment="1" applyProtection="1">
      <alignment horizontal="left" vertical="center" wrapText="1"/>
      <protection locked="0"/>
    </xf>
    <xf numFmtId="164" fontId="6" fillId="3" borderId="25" xfId="4" applyFont="1" applyFill="1" applyBorder="1" applyAlignment="1" applyProtection="1">
      <alignment horizontal="left" vertical="center" wrapText="1"/>
      <protection locked="0"/>
    </xf>
    <xf numFmtId="0" fontId="4" fillId="3" borderId="31" xfId="5" applyFont="1" applyFill="1" applyBorder="1" applyAlignment="1" applyProtection="1">
      <alignment horizontal="left" vertical="center" wrapText="1"/>
      <protection locked="0"/>
    </xf>
    <xf numFmtId="0" fontId="4" fillId="3" borderId="32" xfId="5" applyFont="1" applyFill="1" applyBorder="1" applyAlignment="1" applyProtection="1">
      <alignment horizontal="left" vertical="center" wrapText="1"/>
      <protection locked="0"/>
    </xf>
    <xf numFmtId="164" fontId="4" fillId="3" borderId="23" xfId="3" applyNumberFormat="1" applyFont="1" applyFill="1" applyBorder="1" applyAlignment="1" applyProtection="1">
      <alignment horizontal="left" vertical="center" wrapText="1"/>
      <protection locked="0"/>
    </xf>
    <xf numFmtId="164" fontId="4" fillId="3" borderId="25" xfId="3" applyNumberFormat="1" applyFont="1" applyFill="1" applyBorder="1" applyAlignment="1" applyProtection="1">
      <alignment horizontal="left" vertical="center" wrapText="1"/>
      <protection locked="0"/>
    </xf>
    <xf numFmtId="164" fontId="4" fillId="3" borderId="53" xfId="3" applyNumberFormat="1" applyFont="1" applyFill="1" applyBorder="1" applyAlignment="1" applyProtection="1">
      <alignment horizontal="left" vertical="center" wrapText="1"/>
      <protection locked="0"/>
    </xf>
    <xf numFmtId="164" fontId="4" fillId="0" borderId="23" xfId="3" applyNumberFormat="1" applyFont="1" applyBorder="1" applyAlignment="1" applyProtection="1">
      <alignment horizontal="left" vertical="center" wrapText="1"/>
      <protection locked="0"/>
    </xf>
    <xf numFmtId="164" fontId="4" fillId="0" borderId="25" xfId="3" applyNumberFormat="1" applyFont="1" applyBorder="1" applyAlignment="1" applyProtection="1">
      <alignment horizontal="left" vertical="center" wrapText="1"/>
      <protection locked="0"/>
    </xf>
    <xf numFmtId="164" fontId="4" fillId="0" borderId="56" xfId="3" applyNumberFormat="1" applyFont="1" applyBorder="1" applyAlignment="1" applyProtection="1">
      <alignment horizontal="left" vertical="center" wrapText="1"/>
      <protection locked="0"/>
    </xf>
    <xf numFmtId="49" fontId="15" fillId="0" borderId="0" xfId="0" applyFont="1" applyAlignment="1" applyProtection="1">
      <alignment vertical="center"/>
      <protection hidden="1"/>
    </xf>
    <xf numFmtId="165" fontId="6" fillId="0" borderId="19" xfId="0" applyNumberFormat="1" applyFont="1" applyBorder="1" applyAlignment="1">
      <alignment horizontal="left" vertical="center"/>
    </xf>
    <xf numFmtId="165" fontId="6" fillId="0" borderId="58" xfId="0" applyNumberFormat="1" applyFont="1" applyBorder="1" applyAlignment="1">
      <alignment horizontal="left" vertical="center"/>
    </xf>
    <xf numFmtId="164" fontId="6" fillId="4" borderId="1" xfId="4" applyFont="1" applyFill="1" applyBorder="1" applyAlignment="1" applyProtection="1">
      <alignment horizontal="center" vertical="center"/>
    </xf>
    <xf numFmtId="164" fontId="6" fillId="4" borderId="1" xfId="4" applyFont="1" applyFill="1" applyBorder="1" applyAlignment="1" applyProtection="1">
      <alignment horizontal="left" vertical="center" wrapText="1"/>
    </xf>
    <xf numFmtId="165" fontId="5" fillId="5" borderId="1" xfId="3" applyNumberFormat="1" applyFont="1" applyFill="1" applyBorder="1" applyAlignment="1">
      <alignment vertical="center"/>
    </xf>
    <xf numFmtId="164" fontId="14" fillId="5" borderId="1" xfId="4" applyFont="1" applyFill="1" applyBorder="1" applyAlignment="1" applyProtection="1">
      <alignment horizontal="center" vertical="center"/>
    </xf>
    <xf numFmtId="164" fontId="5" fillId="5" borderId="1" xfId="4" applyFont="1" applyFill="1" applyBorder="1" applyAlignment="1" applyProtection="1">
      <alignment horizontal="center" vertical="center"/>
    </xf>
    <xf numFmtId="0" fontId="14" fillId="5" borderId="1" xfId="5" applyFont="1" applyFill="1" applyBorder="1" applyAlignment="1">
      <alignment horizontal="left" vertical="center" wrapText="1"/>
    </xf>
    <xf numFmtId="0" fontId="6" fillId="4" borderId="1" xfId="5"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5" fontId="5" fillId="5" borderId="1" xfId="3" applyNumberFormat="1" applyFont="1" applyFill="1" applyBorder="1" applyAlignment="1">
      <alignment horizontal="left" vertical="center"/>
    </xf>
    <xf numFmtId="49" fontId="4" fillId="4" borderId="63" xfId="3" applyFont="1" applyFill="1" applyBorder="1" applyAlignment="1">
      <alignment vertical="center" wrapText="1"/>
    </xf>
    <xf numFmtId="49" fontId="4" fillId="4" borderId="2" xfId="0" applyFont="1" applyFill="1" applyBorder="1" applyAlignment="1">
      <alignment vertical="center" wrapText="1"/>
    </xf>
    <xf numFmtId="49" fontId="4" fillId="4" borderId="40" xfId="0" applyFont="1" applyFill="1" applyBorder="1" applyAlignment="1">
      <alignment vertical="center" wrapText="1"/>
    </xf>
    <xf numFmtId="164" fontId="9" fillId="5" borderId="1" xfId="4" applyFont="1" applyFill="1" applyBorder="1" applyAlignment="1" applyProtection="1">
      <alignment horizontal="center" vertical="center"/>
    </xf>
    <xf numFmtId="0" fontId="9" fillId="5" borderId="1" xfId="5" applyFont="1" applyFill="1" applyBorder="1" applyAlignment="1">
      <alignment horizontal="left" vertical="center" wrapText="1"/>
    </xf>
    <xf numFmtId="0" fontId="4" fillId="4" borderId="1" xfId="0" applyNumberFormat="1" applyFont="1" applyFill="1" applyBorder="1" applyAlignment="1" applyProtection="1">
      <alignment horizontal="center" vertical="center" wrapText="1"/>
      <protection hidden="1"/>
    </xf>
    <xf numFmtId="166" fontId="4" fillId="4" borderId="1" xfId="0" applyNumberFormat="1" applyFont="1" applyFill="1" applyBorder="1" applyAlignment="1" applyProtection="1">
      <alignment horizontal="center" vertical="center" wrapText="1"/>
      <protection hidden="1"/>
    </xf>
    <xf numFmtId="0" fontId="6" fillId="0" borderId="38" xfId="2" applyFont="1" applyBorder="1" applyAlignment="1" applyProtection="1">
      <alignment wrapText="1"/>
      <protection hidden="1"/>
    </xf>
    <xf numFmtId="165" fontId="10" fillId="4" borderId="66" xfId="0" applyNumberFormat="1" applyFont="1" applyFill="1" applyBorder="1" applyAlignment="1">
      <alignment horizontal="center" vertical="center"/>
    </xf>
    <xf numFmtId="165" fontId="6" fillId="4" borderId="8" xfId="0" applyNumberFormat="1" applyFont="1" applyFill="1" applyBorder="1" applyAlignment="1" applyProtection="1">
      <alignment vertical="center"/>
      <protection hidden="1"/>
    </xf>
    <xf numFmtId="165" fontId="6" fillId="4" borderId="1" xfId="0" applyNumberFormat="1" applyFont="1" applyFill="1" applyBorder="1" applyAlignment="1" applyProtection="1">
      <alignment vertical="center"/>
      <protection hidden="1"/>
    </xf>
    <xf numFmtId="165" fontId="6" fillId="4" borderId="8" xfId="0" applyNumberFormat="1" applyFont="1" applyFill="1" applyBorder="1" applyAlignment="1" applyProtection="1">
      <alignment vertical="center" wrapText="1"/>
      <protection hidden="1"/>
    </xf>
    <xf numFmtId="165" fontId="6" fillId="4" borderId="1" xfId="0" applyNumberFormat="1" applyFont="1" applyFill="1" applyBorder="1" applyAlignment="1" applyProtection="1">
      <alignment vertical="center" wrapText="1"/>
      <protection hidden="1"/>
    </xf>
    <xf numFmtId="165" fontId="6" fillId="4" borderId="13" xfId="0" applyNumberFormat="1" applyFont="1" applyFill="1" applyBorder="1" applyAlignment="1" applyProtection="1">
      <alignment vertical="center" wrapText="1"/>
      <protection hidden="1"/>
    </xf>
    <xf numFmtId="165" fontId="4" fillId="2" borderId="19" xfId="0" applyNumberFormat="1" applyFont="1" applyFill="1" applyBorder="1" applyAlignment="1" applyProtection="1">
      <alignment horizontal="left" vertical="center" wrapText="1"/>
      <protection hidden="1"/>
    </xf>
    <xf numFmtId="165" fontId="4" fillId="2" borderId="20" xfId="0" applyNumberFormat="1" applyFont="1" applyFill="1" applyBorder="1" applyAlignment="1" applyProtection="1">
      <alignment horizontal="left" vertical="center" wrapText="1"/>
      <protection hidden="1"/>
    </xf>
    <xf numFmtId="165" fontId="4" fillId="2" borderId="21" xfId="0" applyNumberFormat="1" applyFont="1" applyFill="1" applyBorder="1" applyAlignment="1" applyProtection="1">
      <alignment horizontal="left" vertical="center" wrapText="1"/>
      <protection hidden="1"/>
    </xf>
    <xf numFmtId="49" fontId="3" fillId="5" borderId="10" xfId="0" applyFont="1" applyFill="1" applyBorder="1" applyAlignment="1" applyProtection="1">
      <alignment horizontal="center" vertical="center" wrapText="1"/>
      <protection hidden="1"/>
    </xf>
    <xf numFmtId="49" fontId="3" fillId="5" borderId="11" xfId="0" applyFont="1" applyFill="1" applyBorder="1" applyAlignment="1" applyProtection="1">
      <alignment horizontal="center" vertical="center"/>
      <protection hidden="1"/>
    </xf>
    <xf numFmtId="49" fontId="3" fillId="5" borderId="12" xfId="0" applyFont="1" applyFill="1" applyBorder="1" applyAlignment="1" applyProtection="1">
      <alignment horizontal="center" vertical="center"/>
      <protection hidden="1"/>
    </xf>
    <xf numFmtId="165" fontId="4" fillId="2" borderId="8" xfId="0" applyNumberFormat="1" applyFont="1" applyFill="1" applyBorder="1" applyAlignment="1" applyProtection="1">
      <alignment horizontal="left" vertical="center" wrapText="1"/>
      <protection hidden="1"/>
    </xf>
    <xf numFmtId="165" fontId="4" fillId="2" borderId="1" xfId="0" applyNumberFormat="1" applyFont="1" applyFill="1" applyBorder="1" applyAlignment="1" applyProtection="1">
      <alignment horizontal="left" vertical="center" wrapText="1"/>
      <protection hidden="1"/>
    </xf>
    <xf numFmtId="165" fontId="4" fillId="2" borderId="13" xfId="0" applyNumberFormat="1" applyFont="1" applyFill="1" applyBorder="1" applyAlignment="1" applyProtection="1">
      <alignment horizontal="left" vertical="center" wrapText="1"/>
      <protection hidden="1"/>
    </xf>
    <xf numFmtId="165" fontId="6" fillId="4" borderId="13" xfId="0" applyNumberFormat="1" applyFont="1" applyFill="1" applyBorder="1" applyAlignment="1" applyProtection="1">
      <alignment vertical="center"/>
      <protection hidden="1"/>
    </xf>
    <xf numFmtId="165" fontId="6" fillId="2" borderId="8" xfId="0" applyNumberFormat="1" applyFont="1" applyFill="1" applyBorder="1" applyAlignment="1" applyProtection="1">
      <alignment horizontal="left" vertical="center" wrapText="1"/>
      <protection hidden="1"/>
    </xf>
    <xf numFmtId="165" fontId="6" fillId="2" borderId="1" xfId="0" applyNumberFormat="1" applyFont="1" applyFill="1" applyBorder="1" applyAlignment="1" applyProtection="1">
      <alignment horizontal="left" vertical="center" wrapText="1"/>
      <protection hidden="1"/>
    </xf>
    <xf numFmtId="165" fontId="4" fillId="0" borderId="14" xfId="0" applyNumberFormat="1" applyFont="1" applyBorder="1" applyAlignment="1" applyProtection="1">
      <alignment horizontal="center" vertical="center"/>
      <protection hidden="1"/>
    </xf>
    <xf numFmtId="165" fontId="4" fillId="0" borderId="4" xfId="0" applyNumberFormat="1" applyFont="1" applyBorder="1" applyAlignment="1" applyProtection="1">
      <alignment horizontal="center" vertical="center"/>
      <protection hidden="1"/>
    </xf>
    <xf numFmtId="165" fontId="4" fillId="0" borderId="9" xfId="0" applyNumberFormat="1" applyFont="1" applyBorder="1" applyAlignment="1" applyProtection="1">
      <alignment horizontal="center" vertical="center"/>
      <protection hidden="1"/>
    </xf>
    <xf numFmtId="0" fontId="6" fillId="3" borderId="1" xfId="0" applyNumberFormat="1" applyFont="1" applyFill="1" applyBorder="1" applyAlignment="1" applyProtection="1">
      <alignment horizontal="left" vertical="center"/>
      <protection locked="0"/>
    </xf>
    <xf numFmtId="0" fontId="6" fillId="3" borderId="13" xfId="0" applyNumberFormat="1" applyFont="1" applyFill="1" applyBorder="1" applyAlignment="1" applyProtection="1">
      <alignment horizontal="left" vertical="center"/>
      <protection locked="0"/>
    </xf>
    <xf numFmtId="165" fontId="6" fillId="2" borderId="8" xfId="0" applyNumberFormat="1" applyFont="1" applyFill="1" applyBorder="1" applyAlignment="1" applyProtection="1">
      <alignment vertical="center" wrapText="1"/>
      <protection hidden="1"/>
    </xf>
    <xf numFmtId="165" fontId="6" fillId="2" borderId="1" xfId="0" applyNumberFormat="1" applyFont="1" applyFill="1" applyBorder="1" applyAlignment="1" applyProtection="1">
      <alignment vertical="center" wrapText="1"/>
      <protection hidden="1"/>
    </xf>
    <xf numFmtId="165" fontId="8" fillId="0" borderId="1" xfId="0" quotePrefix="1" applyNumberFormat="1" applyFont="1" applyBorder="1" applyAlignment="1" applyProtection="1">
      <alignment horizontal="left" vertical="center" wrapText="1"/>
      <protection hidden="1"/>
    </xf>
    <xf numFmtId="165" fontId="8" fillId="0" borderId="1" xfId="0" applyNumberFormat="1" applyFont="1" applyBorder="1" applyAlignment="1" applyProtection="1">
      <alignment horizontal="left" vertical="center" wrapText="1"/>
      <protection hidden="1"/>
    </xf>
    <xf numFmtId="165" fontId="8" fillId="0" borderId="13" xfId="0" applyNumberFormat="1" applyFont="1" applyBorder="1" applyAlignment="1" applyProtection="1">
      <alignment horizontal="left" vertical="center" wrapText="1"/>
      <protection hidden="1"/>
    </xf>
    <xf numFmtId="165" fontId="11" fillId="5" borderId="14" xfId="0" applyNumberFormat="1" applyFont="1" applyFill="1" applyBorder="1" applyAlignment="1" applyProtection="1">
      <alignment horizontal="left" vertical="center"/>
      <protection hidden="1"/>
    </xf>
    <xf numFmtId="165" fontId="11" fillId="5" borderId="4" xfId="0" applyNumberFormat="1" applyFont="1" applyFill="1" applyBorder="1" applyAlignment="1" applyProtection="1">
      <alignment horizontal="left" vertical="center"/>
      <protection hidden="1"/>
    </xf>
    <xf numFmtId="165" fontId="11" fillId="5" borderId="9" xfId="0" applyNumberFormat="1" applyFont="1" applyFill="1" applyBorder="1" applyAlignment="1" applyProtection="1">
      <alignment horizontal="left" vertical="center"/>
      <protection hidden="1"/>
    </xf>
    <xf numFmtId="165" fontId="6" fillId="2" borderId="14" xfId="0" applyNumberFormat="1" applyFont="1" applyFill="1" applyBorder="1" applyAlignment="1" applyProtection="1">
      <alignment horizontal="left" vertical="center" wrapText="1"/>
      <protection hidden="1"/>
    </xf>
    <xf numFmtId="165" fontId="6" fillId="2" borderId="4" xfId="0" applyNumberFormat="1" applyFont="1" applyFill="1" applyBorder="1" applyAlignment="1" applyProtection="1">
      <alignment horizontal="left" vertical="center" wrapText="1"/>
      <protection hidden="1"/>
    </xf>
    <xf numFmtId="165" fontId="6" fillId="2" borderId="5" xfId="0" applyNumberFormat="1" applyFont="1" applyFill="1" applyBorder="1" applyAlignment="1" applyProtection="1">
      <alignment horizontal="left" vertical="center" wrapText="1"/>
      <protection hidden="1"/>
    </xf>
    <xf numFmtId="49" fontId="3" fillId="5" borderId="27" xfId="0" applyFont="1" applyFill="1" applyBorder="1" applyAlignment="1">
      <alignment horizontal="center" vertical="center" wrapText="1"/>
    </xf>
    <xf numFmtId="49" fontId="3" fillId="5" borderId="28" xfId="0" applyFont="1" applyFill="1" applyBorder="1" applyAlignment="1">
      <alignment horizontal="center" vertical="center" wrapText="1"/>
    </xf>
    <xf numFmtId="49" fontId="3" fillId="5" borderId="29" xfId="0" applyFont="1" applyFill="1" applyBorder="1" applyAlignment="1">
      <alignment horizontal="center" vertical="center" wrapText="1"/>
    </xf>
    <xf numFmtId="0" fontId="4" fillId="0" borderId="3" xfId="0"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9" xfId="0" applyNumberFormat="1" applyFont="1" applyBorder="1" applyAlignment="1">
      <alignment horizontal="left" vertical="center"/>
    </xf>
    <xf numFmtId="49" fontId="4" fillId="0" borderId="15" xfId="3" applyFont="1" applyBorder="1" applyAlignment="1" applyProtection="1">
      <alignment horizontal="left" vertical="center" wrapText="1"/>
      <protection locked="0"/>
    </xf>
    <xf numFmtId="49" fontId="4" fillId="0" borderId="2" xfId="3" applyFont="1" applyBorder="1" applyAlignment="1" applyProtection="1">
      <alignment horizontal="left" vertical="center" wrapText="1"/>
      <protection locked="0"/>
    </xf>
    <xf numFmtId="49" fontId="4" fillId="0" borderId="40" xfId="3" applyFont="1" applyBorder="1" applyAlignment="1" applyProtection="1">
      <alignment horizontal="left" vertical="center" wrapText="1"/>
      <protection locked="0"/>
    </xf>
    <xf numFmtId="49" fontId="4" fillId="0" borderId="42" xfId="3" applyFont="1" applyBorder="1" applyAlignment="1" applyProtection="1">
      <alignment horizontal="left" vertical="center" wrapText="1"/>
      <protection locked="0"/>
    </xf>
    <xf numFmtId="49" fontId="4" fillId="0" borderId="43" xfId="3" applyFont="1" applyBorder="1" applyAlignment="1" applyProtection="1">
      <alignment horizontal="left" vertical="center" wrapText="1"/>
      <protection locked="0"/>
    </xf>
    <xf numFmtId="49" fontId="4" fillId="0" borderId="44" xfId="3" applyFont="1" applyBorder="1" applyAlignment="1" applyProtection="1">
      <alignment horizontal="left" vertical="center" wrapText="1"/>
      <protection locked="0"/>
    </xf>
    <xf numFmtId="49" fontId="4" fillId="0" borderId="45" xfId="3" applyFont="1" applyBorder="1" applyAlignment="1" applyProtection="1">
      <alignment horizontal="left" vertical="center" wrapText="1"/>
      <protection locked="0"/>
    </xf>
    <xf numFmtId="49" fontId="4" fillId="0" borderId="46" xfId="3" applyFont="1" applyBorder="1" applyAlignment="1" applyProtection="1">
      <alignment horizontal="left" vertical="center" wrapText="1"/>
      <protection locked="0"/>
    </xf>
    <xf numFmtId="49" fontId="4" fillId="0" borderId="47" xfId="3" applyFont="1" applyBorder="1" applyAlignment="1" applyProtection="1">
      <alignment horizontal="left" vertical="center" wrapText="1"/>
      <protection locked="0"/>
    </xf>
    <xf numFmtId="165" fontId="8" fillId="0" borderId="35" xfId="0" quotePrefix="1" applyNumberFormat="1" applyFont="1" applyBorder="1" applyAlignment="1">
      <alignment horizontal="left" vertical="center" wrapText="1"/>
    </xf>
    <xf numFmtId="165" fontId="8" fillId="0" borderId="34" xfId="0" applyNumberFormat="1" applyFont="1" applyBorder="1" applyAlignment="1">
      <alignment horizontal="left" vertical="center" wrapText="1"/>
    </xf>
    <xf numFmtId="165" fontId="8" fillId="0" borderId="36" xfId="0" applyNumberFormat="1" applyFont="1" applyBorder="1" applyAlignment="1">
      <alignment horizontal="left" vertical="center" wrapText="1"/>
    </xf>
    <xf numFmtId="165" fontId="10" fillId="4" borderId="64" xfId="0" applyNumberFormat="1" applyFont="1" applyFill="1" applyBorder="1" applyAlignment="1">
      <alignment horizontal="center" vertical="center"/>
    </xf>
    <xf numFmtId="165" fontId="10" fillId="4" borderId="65" xfId="0" applyNumberFormat="1" applyFont="1" applyFill="1" applyBorder="1" applyAlignment="1">
      <alignment horizontal="center" vertical="center"/>
    </xf>
    <xf numFmtId="165" fontId="9" fillId="5" borderId="1" xfId="3" applyNumberFormat="1" applyFont="1" applyFill="1" applyBorder="1" applyAlignment="1">
      <alignment horizontal="left" vertical="center"/>
    </xf>
    <xf numFmtId="165" fontId="4" fillId="0" borderId="17" xfId="0" applyNumberFormat="1" applyFont="1" applyBorder="1" applyAlignment="1">
      <alignment horizontal="center" vertical="center"/>
    </xf>
    <xf numFmtId="165" fontId="4" fillId="0" borderId="0" xfId="0" applyNumberFormat="1" applyFont="1" applyAlignment="1">
      <alignment horizontal="center" vertical="center"/>
    </xf>
    <xf numFmtId="165" fontId="4" fillId="0" borderId="18" xfId="0" applyNumberFormat="1" applyFont="1" applyBorder="1" applyAlignment="1">
      <alignment horizontal="center" vertical="center"/>
    </xf>
    <xf numFmtId="49" fontId="4" fillId="4" borderId="3" xfId="3" applyFont="1" applyFill="1" applyBorder="1" applyAlignment="1">
      <alignment horizontal="left" vertical="center" wrapText="1"/>
    </xf>
    <xf numFmtId="49" fontId="4" fillId="4" borderId="4" xfId="3" applyFont="1" applyFill="1" applyBorder="1" applyAlignment="1">
      <alignment horizontal="left" vertical="center" wrapText="1"/>
    </xf>
    <xf numFmtId="49" fontId="4" fillId="4" borderId="5" xfId="3" applyFont="1" applyFill="1" applyBorder="1" applyAlignment="1">
      <alignment horizontal="left" vertical="center" wrapText="1"/>
    </xf>
    <xf numFmtId="165" fontId="9" fillId="5" borderId="1" xfId="0" applyNumberFormat="1" applyFont="1" applyFill="1" applyBorder="1" applyAlignment="1">
      <alignment horizontal="left" vertical="center"/>
    </xf>
    <xf numFmtId="49" fontId="4" fillId="4" borderId="15" xfId="3" applyFont="1" applyFill="1" applyBorder="1" applyAlignment="1">
      <alignment horizontal="left" vertical="center" wrapText="1"/>
    </xf>
    <xf numFmtId="49" fontId="4" fillId="4" borderId="2" xfId="3" applyFont="1" applyFill="1" applyBorder="1" applyAlignment="1">
      <alignment horizontal="left" vertical="center" wrapText="1"/>
    </xf>
    <xf numFmtId="49" fontId="4" fillId="4" borderId="40" xfId="3" applyFont="1" applyFill="1" applyBorder="1" applyAlignment="1">
      <alignment horizontal="left" vertical="center" wrapText="1"/>
    </xf>
    <xf numFmtId="49" fontId="4" fillId="0" borderId="48" xfId="3" applyFont="1" applyBorder="1" applyAlignment="1" applyProtection="1">
      <alignment horizontal="left" vertical="center" wrapText="1"/>
      <protection locked="0"/>
    </xf>
    <xf numFmtId="49" fontId="4" fillId="0" borderId="49" xfId="3" applyFont="1" applyBorder="1" applyAlignment="1" applyProtection="1">
      <alignment horizontal="left" vertical="center" wrapText="1"/>
      <protection locked="0"/>
    </xf>
    <xf numFmtId="49" fontId="4" fillId="0" borderId="41" xfId="3" applyFont="1" applyBorder="1" applyAlignment="1" applyProtection="1">
      <alignment horizontal="left" vertical="center" wrapText="1"/>
      <protection locked="0"/>
    </xf>
    <xf numFmtId="49" fontId="4" fillId="3" borderId="62" xfId="3" applyFont="1" applyFill="1" applyBorder="1" applyAlignment="1" applyProtection="1">
      <alignment horizontal="left" vertical="center" wrapText="1"/>
      <protection locked="0"/>
    </xf>
    <xf numFmtId="49" fontId="4" fillId="3" borderId="46" xfId="3" applyFont="1" applyFill="1" applyBorder="1" applyAlignment="1" applyProtection="1">
      <alignment horizontal="left" vertical="center" wrapText="1"/>
      <protection locked="0"/>
    </xf>
    <xf numFmtId="49" fontId="4" fillId="3" borderId="47" xfId="3" applyFont="1" applyFill="1" applyBorder="1" applyAlignment="1" applyProtection="1">
      <alignment horizontal="left" vertical="center" wrapText="1"/>
      <protection locked="0"/>
    </xf>
    <xf numFmtId="49" fontId="4" fillId="3" borderId="61" xfId="3" applyFont="1" applyFill="1" applyBorder="1" applyAlignment="1" applyProtection="1">
      <alignment horizontal="left" vertical="center" wrapText="1"/>
      <protection locked="0"/>
    </xf>
    <xf numFmtId="49" fontId="4" fillId="3" borderId="43" xfId="3" applyFont="1" applyFill="1" applyBorder="1" applyAlignment="1" applyProtection="1">
      <alignment horizontal="left" vertical="center" wrapText="1"/>
      <protection locked="0"/>
    </xf>
    <xf numFmtId="49" fontId="4" fillId="3" borderId="44" xfId="3" applyFont="1" applyFill="1" applyBorder="1" applyAlignment="1" applyProtection="1">
      <alignment horizontal="left" vertical="center" wrapText="1"/>
      <protection locked="0"/>
    </xf>
    <xf numFmtId="49" fontId="4" fillId="0" borderId="17" xfId="3" applyFont="1" applyBorder="1" applyAlignment="1" applyProtection="1">
      <alignment horizontal="left" vertical="center" wrapText="1"/>
      <protection locked="0"/>
    </xf>
    <xf numFmtId="49" fontId="4" fillId="0" borderId="0" xfId="3" applyFont="1" applyAlignment="1" applyProtection="1">
      <alignment horizontal="left" vertical="center" wrapText="1"/>
      <protection locked="0"/>
    </xf>
    <xf numFmtId="49" fontId="4" fillId="0" borderId="60" xfId="3" applyFont="1" applyBorder="1" applyAlignment="1" applyProtection="1">
      <alignment horizontal="left" vertical="center" wrapText="1"/>
      <protection locked="0"/>
    </xf>
    <xf numFmtId="49" fontId="4" fillId="0" borderId="50" xfId="3" applyFont="1" applyBorder="1" applyAlignment="1" applyProtection="1">
      <alignment horizontal="left" vertical="center" wrapText="1"/>
      <protection locked="0"/>
    </xf>
    <xf numFmtId="49" fontId="4" fillId="0" borderId="51" xfId="3" applyFont="1" applyBorder="1" applyAlignment="1" applyProtection="1">
      <alignment horizontal="left" vertical="center" wrapText="1"/>
      <protection locked="0"/>
    </xf>
  </cellXfs>
  <cellStyles count="6">
    <cellStyle name="Currency" xfId="1" builtinId="4"/>
    <cellStyle name="Currency 2" xfId="4" xr:uid="{00000000-0005-0000-0000-000001000000}"/>
    <cellStyle name="Normal" xfId="0" builtinId="0"/>
    <cellStyle name="Normal 2" xfId="3" xr:uid="{00000000-0005-0000-0000-000003000000}"/>
    <cellStyle name="Normal 3" xfId="5" xr:uid="{00000000-0005-0000-0000-000004000000}"/>
    <cellStyle name="Normal 4" xfId="2" xr:uid="{00000000-0005-0000-0000-000005000000}"/>
  </cellStyles>
  <dxfs count="203">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ill>
        <patternFill>
          <bgColor rgb="FFFF0000"/>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s>
  <tableStyles count="1" defaultTableStyle="TableStyleMedium9"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4812172227327" displayName="Table24812172227327" ref="D12:E16" headerRowCount="0" totalsRowCount="1" headerRowDxfId="202" dataDxfId="201" totalsRowDxfId="200">
  <tableColumns count="2">
    <tableColumn id="3" xr3:uid="{00000000-0010-0000-0000-000003000000}" name="Sum" totalsRowFunction="sum" headerRowDxfId="199" dataDxfId="198" totalsRowDxfId="197" dataCellStyle="Currency 2" totalsRowCellStyle="Currency 2"/>
    <tableColumn id="1" xr3:uid="{00000000-0010-0000-0000-000001000000}" name="Column1" headerRowDxfId="196" dataDxfId="195" totalsRowDxfId="194" dataCellStyle="Currency 2" totalsRowCellStyle="Currency 2"/>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E2B73EA-62D8-422C-9221-26B8979E1CF2}" name="Table248121722273278323317" displayName="Table248121722273278323317" ref="D34:D39" headerRowCount="0" totalsRowCount="1" headerRowDxfId="132" dataDxfId="131" totalsRowDxfId="130">
  <tableColumns count="1">
    <tableColumn id="3" xr3:uid="{472B7B31-568F-479D-B600-9213A810A26E}" name="Sum" totalsRowFunction="sum" headerRowDxfId="129" dataDxfId="128" totalsRowDxfId="127" dataCellStyle="Currency 2"/>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FFEBB25-46F7-4743-8CEC-FAF08FC88B29}" name="Table2481217222732718" displayName="Table2481217222732718" ref="D12:E16" headerRowCount="0" totalsRowCount="1" headerRowDxfId="126" dataDxfId="125" totalsRowDxfId="124">
  <tableColumns count="2">
    <tableColumn id="3" xr3:uid="{132701CB-1F92-472B-89A6-B11A68F857DE}" name="Sum" totalsRowFunction="sum" headerRowDxfId="123" dataDxfId="122" totalsRowDxfId="121" dataCellStyle="Currency 2"/>
    <tableColumn id="1" xr3:uid="{7C575191-9854-43B0-BE66-4B59BFBD2153}" name="Column1" headerRowDxfId="120" dataDxfId="119" totalsRowDxfId="118" dataCellStyle="Currency 2"/>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0645E51-671F-479F-96A7-FECF09DCDEB8}" name="Table2681318232833823" displayName="Table2681318232833823" ref="D18:D22" headerRowCount="0" totalsRowCount="1" headerRowDxfId="117" dataDxfId="116" totalsRowDxfId="115">
  <tableColumns count="1">
    <tableColumn id="3" xr3:uid="{25B903B8-CE04-4BC3-B59A-B058FC8A8109}" name="Sum" totalsRowFunction="sum" headerRowDxfId="114" dataDxfId="113" totalsRowDxfId="112" dataCellStyle="Currency 2"/>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302532C-84A2-4B77-9FFE-0F615C212CAE}" name="Table24791419242934924" displayName="Table24791419242934924" ref="B24:D27" headerRowCount="0" totalsRowCount="1" headerRowDxfId="111" dataDxfId="110" totalsRowDxfId="109">
  <tableColumns count="3">
    <tableColumn id="1" xr3:uid="{9685A85E-5A34-4B4F-8222-B462ADFECB0C}" name="Column1" totalsRowDxfId="108" dataCellStyle="Normal 2"/>
    <tableColumn id="2" xr3:uid="{B595A240-0C4C-41C2-A0B0-685F19311F90}" name="Column2" totalsRowDxfId="107" dataCellStyle="Normal 2"/>
    <tableColumn id="3" xr3:uid="{4174FAF0-BDCA-4D9A-A419-E693A6DB4BDA}" name="Sum" totalsRowFunction="sum" headerRowDxfId="106" totalsRowDxfId="105">
      <calculatedColumnFormula>PRODUCT(Table24791419242934924[[#This Row],[Column1]:[Column2]])</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8E61D11-1591-4D3C-A6DD-2471E4828FDB}" name="Table247810152025303510229" displayName="Table247810152025303510229" ref="B29:D32" headerRowCount="0" totalsRowCount="1" headerRowDxfId="104" dataDxfId="103" totalsRowDxfId="102">
  <tableColumns count="3">
    <tableColumn id="1" xr3:uid="{AD405EEA-05B7-4779-B1DC-179B03C96C28}" name="Column1" dataDxfId="101" totalsRowDxfId="100" dataCellStyle="Normal 2"/>
    <tableColumn id="2" xr3:uid="{11788AC9-30C5-4725-9EB6-DC9253C99417}" name="Column2" dataDxfId="99" totalsRowDxfId="98" dataCellStyle="Normal 2"/>
    <tableColumn id="3" xr3:uid="{B363A6AC-EC77-4265-A04A-AB8FDC0CBF46}" name="Sum" totalsRowFunction="sum" headerRowDxfId="97" dataDxfId="96" totalsRowDxfId="95">
      <calculatedColumnFormula>PRODUCT(Table247810152025303510229[[#This Row],[Column1]:[Column2]])</calculatedColumnFormula>
    </tableColumn>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A68FD25-5E21-4A2E-8257-2180BF9A0FC7}" name="Table248121722273278323330" displayName="Table248121722273278323330" ref="D34:D39" headerRowCount="0" totalsRowCount="1" headerRowDxfId="94" dataDxfId="93" totalsRowDxfId="92">
  <tableColumns count="1">
    <tableColumn id="3" xr3:uid="{25E8F9DF-7B05-4F54-81B0-258EB2B2D395}" name="Sum" totalsRowFunction="sum" headerRowDxfId="91" dataDxfId="90" totalsRowDxfId="89" dataCellStyle="Currency 2"/>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009DD54-B01C-4576-A107-275E6C536E51}" name="Table2481217222732732" displayName="Table2481217222732732" ref="D12:E16" headerRowCount="0" totalsRowCount="1" headerRowDxfId="88" dataDxfId="87" totalsRowDxfId="86">
  <tableColumns count="2">
    <tableColumn id="3" xr3:uid="{BB42278F-53A2-48A3-A3A0-4827C198F032}" name="Sum" totalsRowFunction="sum" headerRowDxfId="85" dataDxfId="84" totalsRowDxfId="83" dataCellStyle="Currency 2"/>
    <tableColumn id="1" xr3:uid="{A527B608-6E9F-4166-BDEE-D773FCF9D44F}" name="Column1" headerRowDxfId="82" dataDxfId="81" totalsRowDxfId="80" dataCellStyle="Currency 2"/>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C51D43D-490A-4E4D-BCB2-CFC35B7C23C4}" name="Table2681318232833834" displayName="Table2681318232833834" ref="D18:D22" headerRowCount="0" totalsRowCount="1" headerRowDxfId="79" dataDxfId="78" totalsRowDxfId="77">
  <tableColumns count="1">
    <tableColumn id="3" xr3:uid="{C0E0601D-BE65-4405-890C-9E01ABA31111}" name="Sum" totalsRowFunction="sum" headerRowDxfId="76" dataDxfId="75" totalsRowDxfId="74" dataCellStyle="Currency 2"/>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659ED12-7C24-471E-962A-879278C7FA5B}" name="Table24791419242934935" displayName="Table24791419242934935" ref="B24:D27" headerRowCount="0" totalsRowCount="1" headerRowDxfId="73" dataDxfId="72" totalsRowDxfId="71">
  <tableColumns count="3">
    <tableColumn id="1" xr3:uid="{DEDC8B78-F85C-4A96-8DC8-4A8CC9EC5F6B}" name="Column1" totalsRowDxfId="70" dataCellStyle="Normal 2"/>
    <tableColumn id="2" xr3:uid="{97B455CD-E310-4AD6-8E98-94F7AF5BD5FA}" name="Column2" totalsRowDxfId="69" dataCellStyle="Normal 2"/>
    <tableColumn id="3" xr3:uid="{6C05529B-6B6E-4D8C-888F-CB65F64EDC4F}" name="Sum" totalsRowFunction="sum" headerRowDxfId="68" totalsRowDxfId="67">
      <calculatedColumnFormula>PRODUCT(Table24791419242934935[[#This Row],[Column1]:[Column2]])</calculatedColumnFormula>
    </tableColumn>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CC843CC-AB80-47E2-85A7-432DAC086E68}" name="Table247810152025303510238" displayName="Table247810152025303510238" ref="B29:D32" headerRowCount="0" totalsRowCount="1" headerRowDxfId="66" dataDxfId="65" totalsRowDxfId="64">
  <tableColumns count="3">
    <tableColumn id="1" xr3:uid="{3E9D864A-BE02-4FA7-9A14-9BB7DE2B51F2}" name="Column1" dataDxfId="63" totalsRowDxfId="62" dataCellStyle="Normal 2"/>
    <tableColumn id="2" xr3:uid="{9093F7F3-00D4-4C6A-9935-E4E78CB2A0DB}" name="Column2" dataDxfId="61" totalsRowDxfId="60" dataCellStyle="Normal 2"/>
    <tableColumn id="3" xr3:uid="{BF2E9024-9D37-46AB-A0F4-C5BECBE23E3D}" name="Sum" totalsRowFunction="sum" headerRowDxfId="59" dataDxfId="58" totalsRowDxfId="57">
      <calculatedColumnFormula>PRODUCT(Table247810152025303510238[[#This Row],[Column1]:[Column2]])</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6813182328338" displayName="Table26813182328338" ref="D18:D22" headerRowCount="0" totalsRowCount="1" headerRowDxfId="193" dataDxfId="192" totalsRowDxfId="191">
  <tableColumns count="1">
    <tableColumn id="3" xr3:uid="{00000000-0010-0000-0100-000003000000}" name="Sum" totalsRowFunction="sum" headerRowDxfId="190" dataDxfId="189" totalsRowDxfId="188" dataCellStyle="Currency 2"/>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8475E2E2-94C5-430F-B656-5CFD520BE8A1}" name="Table248121722273278323339" displayName="Table248121722273278323339" ref="D34:D39" headerRowCount="0" totalsRowCount="1" headerRowDxfId="56" dataDxfId="55" totalsRowDxfId="54">
  <tableColumns count="1">
    <tableColumn id="3" xr3:uid="{99F40A6D-5DFA-4F0E-886E-158C5FE3051D}" name="Sum" totalsRowFunction="sum" headerRowDxfId="53" dataDxfId="52" totalsRowDxfId="51" dataCellStyle="Currency 2"/>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E5B42C-D20D-45CA-9987-FBAD93DE7630}" name="Table2481217222732740" displayName="Table2481217222732740" ref="D12:E16" headerRowCount="0" totalsRowCount="1" headerRowDxfId="50" dataDxfId="49" totalsRowDxfId="48">
  <tableColumns count="2">
    <tableColumn id="3" xr3:uid="{C220C33C-571A-4905-B65F-3CE9849CD839}" name="Sum" totalsRowFunction="sum" headerRowDxfId="47" dataDxfId="46" totalsRowDxfId="45" dataCellStyle="Currency 2"/>
    <tableColumn id="1" xr3:uid="{1D36C38F-2363-4E4B-90A0-81D40AA4EDA9}" name="Column1" headerRowDxfId="44" dataDxfId="43" totalsRowDxfId="42" dataCellStyle="Currency 2"/>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78DAF4D-8E44-44EB-9CF9-F0B5CB8F845F}" name="Table2681318232833841" displayName="Table2681318232833841" ref="D18:D22" headerRowCount="0" totalsRowCount="1" headerRowDxfId="41" dataDxfId="40" totalsRowDxfId="39">
  <tableColumns count="1">
    <tableColumn id="3" xr3:uid="{B3606E7D-17BA-41C2-9182-EE2F01DFC926}" name="Sum" totalsRowFunction="sum" headerRowDxfId="38" dataDxfId="37" totalsRowDxfId="36" dataCellStyle="Currency 2"/>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FB294BD-A145-4594-8F1D-39F462491191}" name="Table24791419242934942" displayName="Table24791419242934942" ref="B24:D27" headerRowCount="0" totalsRowCount="1" headerRowDxfId="35" dataDxfId="34" totalsRowDxfId="33">
  <tableColumns count="3">
    <tableColumn id="1" xr3:uid="{FB1A8B4C-8009-419B-9B82-E0A5473E6D37}" name="Column1" totalsRowDxfId="32" dataCellStyle="Normal 2"/>
    <tableColumn id="2" xr3:uid="{F6CF0C6E-BFE8-4B03-B21D-790D320AA6B5}" name="Column2" totalsRowDxfId="31" dataCellStyle="Normal 2"/>
    <tableColumn id="3" xr3:uid="{16AFD443-3FC6-4F7B-A666-B92EEBEB8D87}" name="Sum" totalsRowFunction="sum" headerRowDxfId="30" totalsRowDxfId="29">
      <calculatedColumnFormula>PRODUCT(Table24791419242934942[[#This Row],[Column1]:[Column2]])</calculatedColumnFormula>
    </tableColumn>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07151E3-9FA2-42DB-8703-40D6B36CA585}" name="Table247810152025303510243" displayName="Table247810152025303510243" ref="B29:D32" headerRowCount="0" totalsRowCount="1" headerRowDxfId="28" dataDxfId="27" totalsRowDxfId="26">
  <tableColumns count="3">
    <tableColumn id="1" xr3:uid="{F1792A4B-A2AE-4334-9279-2C1962A5DD43}" name="Column1" dataDxfId="25" totalsRowDxfId="24" dataCellStyle="Normal 2"/>
    <tableColumn id="2" xr3:uid="{D2B9562F-44B2-459C-A701-24837753D8AB}" name="Column2" dataDxfId="23" totalsRowDxfId="22" dataCellStyle="Normal 2"/>
    <tableColumn id="3" xr3:uid="{DCAFF2A9-6B00-4EBF-A0AC-F8E11875400F}" name="Sum" totalsRowFunction="sum" headerRowDxfId="21" dataDxfId="20" totalsRowDxfId="19">
      <calculatedColumnFormula>PRODUCT(Table247810152025303510243[[#This Row],[Column1]:[Column2]])</calculatedColumnFormula>
    </tableColumn>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007B252-A11E-44F2-8CC8-DFA1EF2137DE}" name="Table248121722273278323344" displayName="Table248121722273278323344" ref="D34:D39" headerRowCount="0" totalsRowCount="1" headerRowDxfId="18" dataDxfId="17" totalsRowDxfId="16">
  <tableColumns count="1">
    <tableColumn id="3" xr3:uid="{2F97489D-4410-4DC5-9BC7-0A3EAFE46979}" name="Sum" totalsRowFunction="sum" headerRowDxfId="15" dataDxfId="14" totalsRowDxfId="13" dataCellStyle="Currency 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47914192429349" displayName="Table247914192429349" ref="B24:D27" headerRowCount="0" totalsRowCount="1" headerRowDxfId="187" dataDxfId="186" totalsRowDxfId="185">
  <tableColumns count="3">
    <tableColumn id="1" xr3:uid="{00000000-0010-0000-0200-000001000000}" name="Column1" totalsRowDxfId="184" dataCellStyle="Normal 2"/>
    <tableColumn id="2" xr3:uid="{00000000-0010-0000-0200-000002000000}" name="Column2" totalsRowDxfId="183" dataCellStyle="Normal 2"/>
    <tableColumn id="3" xr3:uid="{00000000-0010-0000-0200-000003000000}" name="Sum" totalsRowFunction="sum" headerRowDxfId="182" totalsRowDxfId="181">
      <calculatedColumnFormula>PRODUCT(Table247914192429349[[#This Row],[Column1]:[Column2]])</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478101520253035102" displayName="Table2478101520253035102" ref="B29:D32" headerRowCount="0" totalsRowCount="1" headerRowDxfId="180" dataDxfId="179" totalsRowDxfId="178">
  <tableColumns count="3">
    <tableColumn id="1" xr3:uid="{00000000-0010-0000-0400-000001000000}" name="Column1" dataDxfId="177" totalsRowDxfId="176" dataCellStyle="Normal 2"/>
    <tableColumn id="2" xr3:uid="{00000000-0010-0000-0400-000002000000}" name="Column2" dataDxfId="175" totalsRowDxfId="174" dataCellStyle="Normal 2"/>
    <tableColumn id="3" xr3:uid="{00000000-0010-0000-0400-000003000000}" name="Sum" totalsRowFunction="sum" headerRowDxfId="173" dataDxfId="172" totalsRowDxfId="171">
      <calculatedColumnFormula>PRODUCT(Table2478101520253035102[[#This Row],[Column1]:[Column2]])</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5000000}" name="Table2481217222732783233" displayName="Table2481217222732783233" ref="D34:D39" headerRowCount="0" totalsRowCount="1" headerRowDxfId="170" dataDxfId="169" totalsRowDxfId="168">
  <tableColumns count="1">
    <tableColumn id="3" xr3:uid="{00000000-0010-0000-0500-000003000000}" name="Sum" totalsRowFunction="sum" headerRowDxfId="167" dataDxfId="166" totalsRowDxfId="165" dataCellStyle="Currency 2"/>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7A54899-90EE-4FED-B0CF-03779ED7E757}" name="Table248121722273275" displayName="Table248121722273275" ref="D12:E16" headerRowCount="0" totalsRowCount="1" headerRowDxfId="164" dataDxfId="163" totalsRowDxfId="162">
  <tableColumns count="2">
    <tableColumn id="3" xr3:uid="{AFACEBC8-4471-4396-B492-8613A3A8AFE5}" name="Sum" totalsRowFunction="sum" headerRowDxfId="161" dataDxfId="160" totalsRowDxfId="159" dataCellStyle="Currency 2"/>
    <tableColumn id="1" xr3:uid="{9C835C38-990B-431D-BB68-A40CF3E1AF5C}" name="Column1" headerRowDxfId="158" dataDxfId="157" totalsRowDxfId="156" dataCellStyle="Currency 2"/>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4D7AD5E-DA8E-4241-AF01-CB59495237DF}" name="Table268131823283386" displayName="Table268131823283386" ref="D18:D22" headerRowCount="0" totalsRowCount="1" headerRowDxfId="155" dataDxfId="154" totalsRowDxfId="153">
  <tableColumns count="1">
    <tableColumn id="3" xr3:uid="{F4EF531F-115F-4E7F-8B31-8CC56030E84B}" name="Sum" totalsRowFunction="sum" headerRowDxfId="152" dataDxfId="151" totalsRowDxfId="150" dataCellStyle="Currency 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DD9A972-5F58-46BA-A940-544AECF6860E}" name="Table24791419242934911" displayName="Table24791419242934911" ref="B24:D27" headerRowCount="0" totalsRowCount="1" headerRowDxfId="149" dataDxfId="148" totalsRowDxfId="147">
  <tableColumns count="3">
    <tableColumn id="1" xr3:uid="{CD728512-DFED-4E52-8E06-77332C793C50}" name="Column1" totalsRowDxfId="146" dataCellStyle="Normal 2"/>
    <tableColumn id="2" xr3:uid="{0994207D-CFD3-4667-A765-8F9D320BA788}" name="Column2" totalsRowDxfId="145" dataCellStyle="Normal 2"/>
    <tableColumn id="3" xr3:uid="{F4B54212-F749-4983-A8C6-5271504DD3E3}" name="Sum" totalsRowFunction="sum" headerRowDxfId="144" totalsRowDxfId="143">
      <calculatedColumnFormula>PRODUCT(Table24791419242934911[[#This Row],[Column1]:[Column2]])</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92E6A47-2AF8-4926-B904-2917CF08DEF2}" name="Table247810152025303510212" displayName="Table247810152025303510212" ref="B29:D32" headerRowCount="0" totalsRowCount="1" headerRowDxfId="142" dataDxfId="141" totalsRowDxfId="140">
  <tableColumns count="3">
    <tableColumn id="1" xr3:uid="{3AEAD2A9-7703-44D3-8941-DCCEAD332B62}" name="Column1" dataDxfId="139" totalsRowDxfId="138" dataCellStyle="Normal 2"/>
    <tableColumn id="2" xr3:uid="{2468DC86-9DBC-4D30-AF9A-78694B02A910}" name="Column2" dataDxfId="137" totalsRowDxfId="136" dataCellStyle="Normal 2"/>
    <tableColumn id="3" xr3:uid="{5A7BEA9E-29DF-4A77-B070-4DEF4C61E655}" name="Sum" totalsRowFunction="sum" headerRowDxfId="135" dataDxfId="134" totalsRowDxfId="133">
      <calculatedColumnFormula>PRODUCT(Table247810152025303510212[[#This Row],[Column1]:[Column2]])</calculatedColumnFormula>
    </tableColumn>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6.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7.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7"/>
  <sheetViews>
    <sheetView showGridLines="0" zoomScale="80" zoomScaleNormal="80" workbookViewId="0"/>
  </sheetViews>
  <sheetFormatPr defaultColWidth="9.140625" defaultRowHeight="12.75" x14ac:dyDescent="0.2"/>
  <cols>
    <col min="1" max="1" width="235.28515625" style="14" bestFit="1" customWidth="1"/>
    <col min="2" max="16384" width="9.140625" style="14"/>
  </cols>
  <sheetData>
    <row r="1" spans="1:1" s="7" customFormat="1" ht="40.5" x14ac:dyDescent="0.3">
      <c r="A1" s="15" t="s">
        <v>0</v>
      </c>
    </row>
    <row r="2" spans="1:1" s="9" customFormat="1" ht="24.75" customHeight="1" x14ac:dyDescent="0.2">
      <c r="A2" s="8" t="s">
        <v>1</v>
      </c>
    </row>
    <row r="3" spans="1:1" s="11" customFormat="1" ht="26.25" customHeight="1" x14ac:dyDescent="0.25">
      <c r="A3" s="10" t="s">
        <v>2</v>
      </c>
    </row>
    <row r="4" spans="1:1" s="11" customFormat="1" ht="26.25" customHeight="1" x14ac:dyDescent="0.2">
      <c r="A4" s="10" t="s">
        <v>3</v>
      </c>
    </row>
    <row r="5" spans="1:1" s="9" customFormat="1" ht="15" customHeight="1" x14ac:dyDescent="0.2">
      <c r="A5" s="10"/>
    </row>
    <row r="6" spans="1:1" s="12" customFormat="1" ht="15.75" x14ac:dyDescent="0.25">
      <c r="A6" s="100" t="s">
        <v>4</v>
      </c>
    </row>
    <row r="7" spans="1:1" ht="13.5" thickBot="1" x14ac:dyDescent="0.25">
      <c r="A7" s="13"/>
    </row>
  </sheetData>
  <sheetProtection selectLockedCells="1"/>
  <printOptions horizontalCentered="1"/>
  <pageMargins left="0.7" right="0.7" top="0.75" bottom="0.75" header="0.3" footer="0.3"/>
  <pageSetup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showZeros="0" tabSelected="1" showOutlineSymbols="0" zoomScale="80" zoomScaleNormal="80" zoomScaleSheetLayoutView="85" workbookViewId="0">
      <selection activeCell="B2" sqref="B2:F2"/>
    </sheetView>
  </sheetViews>
  <sheetFormatPr defaultColWidth="9.140625" defaultRowHeight="12.75" customHeight="1" x14ac:dyDescent="0.2"/>
  <cols>
    <col min="1" max="6" width="37.7109375" style="17" customWidth="1"/>
    <col min="7" max="7" width="12.140625" style="17" customWidth="1"/>
    <col min="8" max="16384" width="9.140625" style="17"/>
  </cols>
  <sheetData>
    <row r="1" spans="1:6" ht="50.25" customHeight="1" x14ac:dyDescent="0.2">
      <c r="A1" s="110" t="s">
        <v>5</v>
      </c>
      <c r="B1" s="111"/>
      <c r="C1" s="111"/>
      <c r="D1" s="111"/>
      <c r="E1" s="111"/>
      <c r="F1" s="112"/>
    </row>
    <row r="2" spans="1:6" ht="26.25" customHeight="1" x14ac:dyDescent="0.2">
      <c r="A2" s="16" t="s">
        <v>6</v>
      </c>
      <c r="B2" s="122"/>
      <c r="C2" s="122"/>
      <c r="D2" s="122"/>
      <c r="E2" s="122"/>
      <c r="F2" s="123"/>
    </row>
    <row r="3" spans="1:6" ht="33.75" customHeight="1" x14ac:dyDescent="0.2">
      <c r="A3" s="18" t="s">
        <v>7</v>
      </c>
      <c r="B3" s="126" t="s">
        <v>8</v>
      </c>
      <c r="C3" s="127"/>
      <c r="D3" s="127"/>
      <c r="E3" s="127"/>
      <c r="F3" s="128"/>
    </row>
    <row r="4" spans="1:6" ht="15" x14ac:dyDescent="0.2">
      <c r="A4" s="119"/>
      <c r="B4" s="120"/>
      <c r="C4" s="120"/>
      <c r="D4" s="120"/>
      <c r="E4" s="120"/>
      <c r="F4" s="121"/>
    </row>
    <row r="5" spans="1:6" ht="24" customHeight="1" x14ac:dyDescent="0.2">
      <c r="A5" s="129" t="s">
        <v>9</v>
      </c>
      <c r="B5" s="130"/>
      <c r="C5" s="130"/>
      <c r="D5" s="130"/>
      <c r="E5" s="130"/>
      <c r="F5" s="131"/>
    </row>
    <row r="6" spans="1:6" ht="35.25" customHeight="1" x14ac:dyDescent="0.2">
      <c r="A6" s="124" t="s">
        <v>10</v>
      </c>
      <c r="B6" s="125"/>
      <c r="C6" s="125"/>
      <c r="D6" s="125"/>
      <c r="E6" s="125"/>
      <c r="F6" s="36"/>
    </row>
    <row r="7" spans="1:6" ht="35.25" customHeight="1" x14ac:dyDescent="0.2">
      <c r="A7" s="132" t="s">
        <v>11</v>
      </c>
      <c r="B7" s="133"/>
      <c r="C7" s="133"/>
      <c r="D7" s="133"/>
      <c r="E7" s="134"/>
      <c r="F7" s="37" t="str">
        <f>IF(F18=0,"", IF(F18&lt;=12500,F18,12500))</f>
        <v/>
      </c>
    </row>
    <row r="8" spans="1:6" ht="35.25" customHeight="1" x14ac:dyDescent="0.2">
      <c r="A8" s="117" t="s">
        <v>12</v>
      </c>
      <c r="B8" s="118"/>
      <c r="C8" s="118"/>
      <c r="D8" s="118"/>
      <c r="E8" s="118"/>
      <c r="F8" s="19" t="str">
        <f>IF(F18=0,"",IF(AND(F6&lt;=F7,F6&lt;=12500),"RÉUSSITE","ÉCHEC"))</f>
        <v/>
      </c>
    </row>
    <row r="9" spans="1:6" ht="15" x14ac:dyDescent="0.2">
      <c r="A9" s="119"/>
      <c r="B9" s="120"/>
      <c r="C9" s="120"/>
      <c r="D9" s="120"/>
      <c r="E9" s="120"/>
      <c r="F9" s="121"/>
    </row>
    <row r="10" spans="1:6" ht="24" customHeight="1" x14ac:dyDescent="0.2">
      <c r="A10" s="129" t="s">
        <v>13</v>
      </c>
      <c r="B10" s="130"/>
      <c r="C10" s="130"/>
      <c r="D10" s="130"/>
      <c r="E10" s="130"/>
      <c r="F10" s="131"/>
    </row>
    <row r="11" spans="1:6" s="24" customFormat="1" ht="47.25" x14ac:dyDescent="0.2">
      <c r="A11" s="20" t="s">
        <v>14</v>
      </c>
      <c r="B11" s="21" t="s">
        <v>15</v>
      </c>
      <c r="C11" s="21" t="s">
        <v>16</v>
      </c>
      <c r="D11" s="21" t="s">
        <v>17</v>
      </c>
      <c r="E11" s="22" t="s">
        <v>18</v>
      </c>
      <c r="F11" s="23" t="s">
        <v>19</v>
      </c>
    </row>
    <row r="12" spans="1:6" s="24" customFormat="1" ht="30" customHeight="1" x14ac:dyDescent="0.2">
      <c r="A12" s="25" t="s">
        <v>20</v>
      </c>
      <c r="B12" s="26">
        <f>'Budget - Activité 1'!B6</f>
        <v>0</v>
      </c>
      <c r="C12" s="27">
        <f>'Budget - Activité 1'!B7</f>
        <v>0</v>
      </c>
      <c r="D12" s="27">
        <f>'Budget - Activité 1'!B8</f>
        <v>0</v>
      </c>
      <c r="E12" s="26">
        <f>'Budget - Activité 1'!B9</f>
        <v>0</v>
      </c>
      <c r="F12" s="28">
        <f>'Budget - Activité 1'!D40</f>
        <v>0</v>
      </c>
    </row>
    <row r="13" spans="1:6" s="24" customFormat="1" ht="30" customHeight="1" x14ac:dyDescent="0.2">
      <c r="A13" s="29" t="s">
        <v>21</v>
      </c>
      <c r="B13" s="98">
        <f>'Budget - Activity 2'!B6</f>
        <v>0</v>
      </c>
      <c r="C13" s="99">
        <f>'Budget - Activity 2'!B7</f>
        <v>0</v>
      </c>
      <c r="D13" s="99">
        <f>'Budget - Activity 2'!B8</f>
        <v>0</v>
      </c>
      <c r="E13" s="98">
        <f>'Budget - Activity 2'!B9</f>
        <v>0</v>
      </c>
      <c r="F13" s="30">
        <f>'Budget - Activity 2'!D40</f>
        <v>0</v>
      </c>
    </row>
    <row r="14" spans="1:6" s="24" customFormat="1" ht="30" customHeight="1" x14ac:dyDescent="0.2">
      <c r="A14" s="31" t="s">
        <v>22</v>
      </c>
      <c r="B14" s="26">
        <f>'Budget - Activity 3'!B6</f>
        <v>0</v>
      </c>
      <c r="C14" s="27">
        <f>'Budget - Activity 3'!B7</f>
        <v>0</v>
      </c>
      <c r="D14" s="27">
        <f>'Budget - Activity 3'!B8</f>
        <v>0</v>
      </c>
      <c r="E14" s="26">
        <f>'Budget - Activity 3'!B9</f>
        <v>0</v>
      </c>
      <c r="F14" s="28">
        <f>'Budget - Activity 3'!D40</f>
        <v>0</v>
      </c>
    </row>
    <row r="15" spans="1:6" s="24" customFormat="1" ht="30" customHeight="1" x14ac:dyDescent="0.2">
      <c r="A15" s="29" t="s">
        <v>23</v>
      </c>
      <c r="B15" s="98">
        <f>'Budget - Activity 4'!B6</f>
        <v>0</v>
      </c>
      <c r="C15" s="99">
        <f>'Budget - Activity 4'!B7</f>
        <v>0</v>
      </c>
      <c r="D15" s="99">
        <f>'Budget - Activity 4'!B8</f>
        <v>0</v>
      </c>
      <c r="E15" s="98">
        <f>'Budget - Activity 4'!B9</f>
        <v>0</v>
      </c>
      <c r="F15" s="30">
        <f>'Budget - Activity 4'!D40</f>
        <v>0</v>
      </c>
    </row>
    <row r="16" spans="1:6" s="24" customFormat="1" ht="30" customHeight="1" x14ac:dyDescent="0.2">
      <c r="A16" s="31" t="s">
        <v>24</v>
      </c>
      <c r="B16" s="26">
        <f>'Budget - Activity 5'!B6</f>
        <v>0</v>
      </c>
      <c r="C16" s="27">
        <f>'Budget - Activity 5'!B7</f>
        <v>0</v>
      </c>
      <c r="D16" s="27">
        <f>'Budget - Activity 5'!B8</f>
        <v>0</v>
      </c>
      <c r="E16" s="26">
        <f>'Budget - Activity 5'!B9</f>
        <v>0</v>
      </c>
      <c r="F16" s="28">
        <f>'Budget - Activity 5'!D40</f>
        <v>0</v>
      </c>
    </row>
    <row r="17" spans="1:7" ht="30" customHeight="1" x14ac:dyDescent="0.2">
      <c r="A17" s="102" t="s">
        <v>25</v>
      </c>
      <c r="B17" s="103"/>
      <c r="C17" s="103"/>
      <c r="D17" s="103"/>
      <c r="E17" s="103"/>
      <c r="F17" s="32">
        <f>SUM(F12:F16)</f>
        <v>0</v>
      </c>
    </row>
    <row r="18" spans="1:7" ht="30" hidden="1" customHeight="1" x14ac:dyDescent="0.2">
      <c r="A18" s="102" t="s">
        <v>26</v>
      </c>
      <c r="B18" s="103"/>
      <c r="C18" s="103"/>
      <c r="D18" s="103"/>
      <c r="E18" s="103"/>
      <c r="F18" s="32">
        <f>F17/2</f>
        <v>0</v>
      </c>
    </row>
    <row r="19" spans="1:7" ht="15.75" x14ac:dyDescent="0.2">
      <c r="A19" s="33"/>
      <c r="B19" s="34"/>
      <c r="C19" s="34"/>
      <c r="D19" s="34"/>
      <c r="E19" s="34"/>
      <c r="F19" s="35"/>
    </row>
    <row r="20" spans="1:7" ht="24" customHeight="1" x14ac:dyDescent="0.2">
      <c r="A20" s="129" t="s">
        <v>27</v>
      </c>
      <c r="B20" s="130"/>
      <c r="C20" s="130"/>
      <c r="D20" s="130"/>
      <c r="E20" s="130"/>
      <c r="F20" s="131"/>
    </row>
    <row r="21" spans="1:7" ht="15.75" x14ac:dyDescent="0.2">
      <c r="A21" s="102" t="s">
        <v>28</v>
      </c>
      <c r="B21" s="103"/>
      <c r="C21" s="103"/>
      <c r="D21" s="103"/>
      <c r="E21" s="103"/>
      <c r="F21" s="116"/>
    </row>
    <row r="22" spans="1:7" ht="113.25" customHeight="1" x14ac:dyDescent="0.2">
      <c r="A22" s="113" t="s">
        <v>29</v>
      </c>
      <c r="B22" s="114"/>
      <c r="C22" s="114"/>
      <c r="D22" s="114"/>
      <c r="E22" s="114"/>
      <c r="F22" s="115"/>
      <c r="G22" s="81"/>
    </row>
    <row r="23" spans="1:7" ht="15.75" customHeight="1" x14ac:dyDescent="0.2">
      <c r="A23" s="104" t="s">
        <v>30</v>
      </c>
      <c r="B23" s="105"/>
      <c r="C23" s="105"/>
      <c r="D23" s="105"/>
      <c r="E23" s="105"/>
      <c r="F23" s="106"/>
    </row>
    <row r="24" spans="1:7" ht="65.25" customHeight="1" thickBot="1" x14ac:dyDescent="0.25">
      <c r="A24" s="107" t="s">
        <v>31</v>
      </c>
      <c r="B24" s="108"/>
      <c r="C24" s="108"/>
      <c r="D24" s="108"/>
      <c r="E24" s="108"/>
      <c r="F24" s="109"/>
    </row>
  </sheetData>
  <sheetProtection sheet="1" selectLockedCells="1"/>
  <mergeCells count="17">
    <mergeCell ref="A7:E7"/>
    <mergeCell ref="A18:E18"/>
    <mergeCell ref="A23:F23"/>
    <mergeCell ref="A24:F24"/>
    <mergeCell ref="A1:F1"/>
    <mergeCell ref="A22:F22"/>
    <mergeCell ref="A21:F21"/>
    <mergeCell ref="A17:E17"/>
    <mergeCell ref="A8:E8"/>
    <mergeCell ref="A4:F4"/>
    <mergeCell ref="B2:F2"/>
    <mergeCell ref="A6:E6"/>
    <mergeCell ref="B3:F3"/>
    <mergeCell ref="A5:F5"/>
    <mergeCell ref="A9:F9"/>
    <mergeCell ref="A10:F10"/>
    <mergeCell ref="A20:F20"/>
  </mergeCells>
  <phoneticPr fontId="2" type="noConversion"/>
  <conditionalFormatting sqref="B2:F2">
    <cfRule type="notContainsBlanks" dxfId="12" priority="2">
      <formula>LEN(TRIM(B2))&gt;0</formula>
    </cfRule>
  </conditionalFormatting>
  <conditionalFormatting sqref="F6">
    <cfRule type="cellIs" dxfId="11" priority="1" operator="greaterThan">
      <formula>0</formula>
    </cfRule>
  </conditionalFormatting>
  <conditionalFormatting sqref="F8">
    <cfRule type="containsText" dxfId="10" priority="3" operator="containsText" text="ÉCHEC">
      <formula>NOT(ISERROR(SEARCH("ÉCHEC",F8)))</formula>
    </cfRule>
  </conditionalFormatting>
  <dataValidations count="1">
    <dataValidation type="decimal" operator="lessThanOrEqual" allowBlank="1" showInputMessage="1" showErrorMessage="1" errorTitle="INVALID Global Market Dev Req" error="Maximum: $12,500.00" sqref="F6" xr:uid="{00000000-0002-0000-0100-000000000000}">
      <formula1>12500</formula1>
    </dataValidation>
  </dataValidations>
  <pageMargins left="0.74803149606299213" right="0.74803149606299213" top="0.39370078740157483" bottom="0.39370078740157483" header="0.51181102362204722" footer="0.23622047244094491"/>
  <pageSetup scale="53" firstPageNumber="57" orientation="landscape" useFirstPageNumber="1" horizontalDpi="4294967292"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0"/>
  <sheetViews>
    <sheetView showGridLines="0" showZeros="0" showOutlineSymbols="0" zoomScale="80" zoomScaleNormal="80" zoomScaleSheetLayoutView="85" workbookViewId="0">
      <pane ySplit="10" topLeftCell="A11" activePane="bottomLeft" state="frozen"/>
      <selection activeCell="B2" sqref="B2:F2"/>
      <selection pane="bottomLeft" activeCell="C24" sqref="C24"/>
    </sheetView>
  </sheetViews>
  <sheetFormatPr defaultColWidth="9.140625" defaultRowHeight="12.75" customHeight="1" x14ac:dyDescent="0.2"/>
  <cols>
    <col min="1" max="1" width="75.85546875" style="4" bestFit="1" customWidth="1"/>
    <col min="2" max="2" width="16.7109375" style="4" customWidth="1"/>
    <col min="3" max="3" width="20.140625" style="4" bestFit="1" customWidth="1"/>
    <col min="4" max="4" width="30" style="4" customWidth="1"/>
    <col min="5" max="5" width="56.7109375" style="4" customWidth="1"/>
    <col min="6" max="16384" width="9.140625" style="4"/>
  </cols>
  <sheetData>
    <row r="1" spans="1:5" ht="45.75" customHeight="1" x14ac:dyDescent="0.2">
      <c r="A1" s="135" t="s">
        <v>32</v>
      </c>
      <c r="B1" s="136"/>
      <c r="C1" s="136"/>
      <c r="D1" s="136"/>
      <c r="E1" s="137"/>
    </row>
    <row r="2" spans="1:5" ht="26.25" customHeight="1" x14ac:dyDescent="0.2">
      <c r="A2" s="38" t="s">
        <v>6</v>
      </c>
      <c r="B2" s="138" t="str">
        <f>IF('Sommaire du budget'!B2:F2=0,"",'Sommaire du budget'!B2:F2)</f>
        <v/>
      </c>
      <c r="C2" s="139"/>
      <c r="D2" s="139"/>
      <c r="E2" s="140"/>
    </row>
    <row r="3" spans="1:5" ht="63.75" customHeight="1" thickBot="1" x14ac:dyDescent="0.25">
      <c r="A3" s="39" t="s">
        <v>7</v>
      </c>
      <c r="B3" s="150" t="s">
        <v>33</v>
      </c>
      <c r="C3" s="151"/>
      <c r="D3" s="151"/>
      <c r="E3" s="152"/>
    </row>
    <row r="4" spans="1:5" ht="15" x14ac:dyDescent="0.2">
      <c r="A4" s="156"/>
      <c r="B4" s="157"/>
      <c r="C4" s="157"/>
      <c r="D4" s="157"/>
      <c r="E4" s="158"/>
    </row>
    <row r="5" spans="1:5" ht="23.25" customHeight="1" x14ac:dyDescent="0.2">
      <c r="A5" s="162" t="s">
        <v>34</v>
      </c>
      <c r="B5" s="162"/>
      <c r="C5" s="162"/>
      <c r="D5" s="162"/>
      <c r="E5" s="162"/>
    </row>
    <row r="6" spans="1:5" ht="19.5" customHeight="1" x14ac:dyDescent="0.2">
      <c r="A6" s="83" t="s">
        <v>15</v>
      </c>
      <c r="B6" s="42"/>
      <c r="C6" s="5"/>
      <c r="D6" s="5"/>
      <c r="E6" s="6"/>
    </row>
    <row r="7" spans="1:5" ht="19.5" customHeight="1" x14ac:dyDescent="0.2">
      <c r="A7" s="40" t="s">
        <v>16</v>
      </c>
      <c r="B7" s="43"/>
      <c r="C7" s="5"/>
      <c r="D7" s="5"/>
      <c r="E7" s="6"/>
    </row>
    <row r="8" spans="1:5" ht="19.5" customHeight="1" x14ac:dyDescent="0.2">
      <c r="A8" s="40" t="s">
        <v>35</v>
      </c>
      <c r="B8" s="43"/>
      <c r="C8" s="5"/>
      <c r="D8" s="5"/>
      <c r="E8" s="6"/>
    </row>
    <row r="9" spans="1:5" ht="19.5" customHeight="1" thickBot="1" x14ac:dyDescent="0.25">
      <c r="A9" s="82" t="s">
        <v>18</v>
      </c>
      <c r="B9" s="42"/>
      <c r="C9" s="5"/>
      <c r="D9" s="5"/>
      <c r="E9" s="6"/>
    </row>
    <row r="10" spans="1:5" s="1" customFormat="1" ht="29.25" customHeight="1" thickBot="1" x14ac:dyDescent="0.25">
      <c r="A10" s="153" t="s">
        <v>36</v>
      </c>
      <c r="B10" s="154"/>
      <c r="C10" s="154"/>
      <c r="D10" s="41" t="s">
        <v>19</v>
      </c>
      <c r="E10" s="101" t="s">
        <v>37</v>
      </c>
    </row>
    <row r="11" spans="1:5" s="2" customFormat="1" ht="18" customHeight="1" thickTop="1" x14ac:dyDescent="0.2">
      <c r="A11" s="57" t="s">
        <v>38</v>
      </c>
      <c r="B11" s="58"/>
      <c r="C11" s="59"/>
      <c r="D11" s="44"/>
      <c r="E11" s="70"/>
    </row>
    <row r="12" spans="1:5" s="3" customFormat="1" ht="15.75" x14ac:dyDescent="0.2">
      <c r="A12" s="141" t="s">
        <v>39</v>
      </c>
      <c r="B12" s="142"/>
      <c r="C12" s="143"/>
      <c r="D12" s="60"/>
      <c r="E12" s="71"/>
    </row>
    <row r="13" spans="1:5" s="3" customFormat="1" ht="15.75" x14ac:dyDescent="0.2">
      <c r="A13" s="144" t="s">
        <v>40</v>
      </c>
      <c r="B13" s="145"/>
      <c r="C13" s="146"/>
      <c r="D13" s="61"/>
      <c r="E13" s="72"/>
    </row>
    <row r="14" spans="1:5" s="3" customFormat="1" ht="15.75" x14ac:dyDescent="0.2">
      <c r="A14" s="147" t="s">
        <v>41</v>
      </c>
      <c r="B14" s="148"/>
      <c r="C14" s="149"/>
      <c r="D14" s="61"/>
      <c r="E14" s="72"/>
    </row>
    <row r="15" spans="1:5" s="3" customFormat="1" ht="15.75" x14ac:dyDescent="0.2">
      <c r="A15" s="166" t="s">
        <v>42</v>
      </c>
      <c r="B15" s="167"/>
      <c r="C15" s="168"/>
      <c r="D15" s="61"/>
      <c r="E15" s="72"/>
    </row>
    <row r="16" spans="1:5" s="3" customFormat="1" ht="18" customHeight="1" x14ac:dyDescent="0.2">
      <c r="A16" s="163" t="s">
        <v>43</v>
      </c>
      <c r="B16" s="164"/>
      <c r="C16" s="165"/>
      <c r="D16" s="84">
        <f>SUBTOTAL(109,Table24812172227327[Sum])</f>
        <v>0</v>
      </c>
      <c r="E16" s="85"/>
    </row>
    <row r="17" spans="1:5" s="2" customFormat="1" ht="18" customHeight="1" x14ac:dyDescent="0.2">
      <c r="A17" s="86" t="s">
        <v>44</v>
      </c>
      <c r="B17" s="87"/>
      <c r="C17" s="87"/>
      <c r="D17" s="88"/>
      <c r="E17" s="89"/>
    </row>
    <row r="18" spans="1:5" s="3" customFormat="1" ht="15.75" x14ac:dyDescent="0.2">
      <c r="A18" s="175" t="s">
        <v>45</v>
      </c>
      <c r="B18" s="176"/>
      <c r="C18" s="177"/>
      <c r="D18" s="62"/>
      <c r="E18" s="67"/>
    </row>
    <row r="19" spans="1:5" s="3" customFormat="1" ht="15.75" x14ac:dyDescent="0.2">
      <c r="A19" s="144" t="s">
        <v>46</v>
      </c>
      <c r="B19" s="145"/>
      <c r="C19" s="178"/>
      <c r="D19" s="63"/>
      <c r="E19" s="68"/>
    </row>
    <row r="20" spans="1:5" s="3" customFormat="1" ht="15.75" x14ac:dyDescent="0.2">
      <c r="A20" s="147" t="s">
        <v>47</v>
      </c>
      <c r="B20" s="148"/>
      <c r="C20" s="179"/>
      <c r="D20" s="63"/>
      <c r="E20" s="68"/>
    </row>
    <row r="21" spans="1:5" s="3" customFormat="1" ht="15.75" x14ac:dyDescent="0.2">
      <c r="A21" s="166" t="s">
        <v>48</v>
      </c>
      <c r="B21" s="167"/>
      <c r="C21" s="168"/>
      <c r="D21" s="63"/>
      <c r="E21" s="68"/>
    </row>
    <row r="22" spans="1:5" s="3" customFormat="1" ht="18" customHeight="1" x14ac:dyDescent="0.2">
      <c r="A22" s="163" t="s">
        <v>43</v>
      </c>
      <c r="B22" s="164"/>
      <c r="C22" s="165"/>
      <c r="D22" s="84">
        <f>SUBTOTAL(109,Table26813182328338[Sum])</f>
        <v>0</v>
      </c>
      <c r="E22" s="90"/>
    </row>
    <row r="23" spans="1:5" s="2" customFormat="1" ht="18" customHeight="1" x14ac:dyDescent="0.2">
      <c r="A23" s="92" t="s">
        <v>49</v>
      </c>
      <c r="B23" s="45" t="s">
        <v>50</v>
      </c>
      <c r="C23" s="46" t="s">
        <v>51</v>
      </c>
      <c r="D23" s="88"/>
      <c r="E23" s="89"/>
    </row>
    <row r="24" spans="1:5" s="3" customFormat="1" ht="15.75" x14ac:dyDescent="0.2">
      <c r="A24" s="47" t="s">
        <v>52</v>
      </c>
      <c r="B24" s="75">
        <v>0</v>
      </c>
      <c r="C24" s="64">
        <v>0</v>
      </c>
      <c r="D24" s="48">
        <f>PRODUCT(Table247914192429349[[#This Row],[Column1]:[Column2]])</f>
        <v>0</v>
      </c>
      <c r="E24" s="67"/>
    </row>
    <row r="25" spans="1:5" s="3" customFormat="1" ht="15.75" x14ac:dyDescent="0.2">
      <c r="A25" s="49" t="s">
        <v>53</v>
      </c>
      <c r="B25" s="76">
        <v>0</v>
      </c>
      <c r="C25" s="65">
        <v>0</v>
      </c>
      <c r="D25" s="50">
        <f>PRODUCT(Table247914192429349[[#This Row],[Column1]:[Column2]])</f>
        <v>0</v>
      </c>
      <c r="E25" s="68"/>
    </row>
    <row r="26" spans="1:5" s="3" customFormat="1" ht="15.75" x14ac:dyDescent="0.2">
      <c r="A26" s="51" t="s">
        <v>54</v>
      </c>
      <c r="B26" s="77">
        <v>0</v>
      </c>
      <c r="C26" s="66">
        <v>0</v>
      </c>
      <c r="D26" s="50">
        <f>PRODUCT(Table247914192429349[[#This Row],[Column1]:[Column2]])</f>
        <v>0</v>
      </c>
      <c r="E26" s="68"/>
    </row>
    <row r="27" spans="1:5" s="3" customFormat="1" ht="18" customHeight="1" x14ac:dyDescent="0.2">
      <c r="A27" s="93" t="s">
        <v>43</v>
      </c>
      <c r="B27" s="52"/>
      <c r="C27" s="53"/>
      <c r="D27" s="91">
        <f>SUBTOTAL(109,Table247914192429349[Sum])</f>
        <v>0</v>
      </c>
      <c r="E27" s="90"/>
    </row>
    <row r="28" spans="1:5" s="2" customFormat="1" ht="18" customHeight="1" x14ac:dyDescent="0.2">
      <c r="A28" s="92" t="s">
        <v>55</v>
      </c>
      <c r="B28" s="45" t="s">
        <v>50</v>
      </c>
      <c r="C28" s="46" t="s">
        <v>56</v>
      </c>
      <c r="D28" s="88"/>
      <c r="E28" s="89"/>
    </row>
    <row r="29" spans="1:5" s="3" customFormat="1" ht="15.75" x14ac:dyDescent="0.2">
      <c r="A29" s="54" t="s">
        <v>57</v>
      </c>
      <c r="B29" s="78">
        <v>100</v>
      </c>
      <c r="C29" s="64">
        <v>0</v>
      </c>
      <c r="D29" s="48">
        <f>PRODUCT(Table2478101520253035102[[#This Row],[Column1]:[Column2]])</f>
        <v>0</v>
      </c>
      <c r="E29" s="67"/>
    </row>
    <row r="30" spans="1:5" s="3" customFormat="1" ht="15.75" x14ac:dyDescent="0.2">
      <c r="A30" s="54" t="s">
        <v>58</v>
      </c>
      <c r="B30" s="79">
        <v>100</v>
      </c>
      <c r="C30" s="64">
        <v>0</v>
      </c>
      <c r="D30" s="48">
        <f>PRODUCT(Table2478101520253035102[[#This Row],[Column1]:[Column2]])</f>
        <v>0</v>
      </c>
      <c r="E30" s="68"/>
    </row>
    <row r="31" spans="1:5" s="3" customFormat="1" ht="15.75" x14ac:dyDescent="0.2">
      <c r="A31" s="55" t="s">
        <v>59</v>
      </c>
      <c r="B31" s="80">
        <v>100</v>
      </c>
      <c r="C31" s="66">
        <v>0</v>
      </c>
      <c r="D31" s="50">
        <f>PRODUCT(Table2478101520253035102[[#This Row],[Column1]:[Column2]])</f>
        <v>0</v>
      </c>
      <c r="E31" s="68"/>
    </row>
    <row r="32" spans="1:5" s="3" customFormat="1" ht="18" customHeight="1" x14ac:dyDescent="0.2">
      <c r="A32" s="93" t="s">
        <v>43</v>
      </c>
      <c r="B32" s="94"/>
      <c r="C32" s="95"/>
      <c r="D32" s="56">
        <f>SUBTOTAL(109,Table2478101520253035102[Sum])</f>
        <v>0</v>
      </c>
      <c r="E32" s="69"/>
    </row>
    <row r="33" spans="1:5" s="2" customFormat="1" ht="18" customHeight="1" x14ac:dyDescent="0.2">
      <c r="A33" s="86" t="s">
        <v>60</v>
      </c>
      <c r="B33" s="87"/>
      <c r="C33" s="87"/>
      <c r="D33" s="88"/>
      <c r="E33" s="89"/>
    </row>
    <row r="34" spans="1:5" s="3" customFormat="1" ht="18" customHeight="1" x14ac:dyDescent="0.2">
      <c r="A34" s="169"/>
      <c r="B34" s="170"/>
      <c r="C34" s="171"/>
      <c r="D34" s="60"/>
      <c r="E34" s="73"/>
    </row>
    <row r="35" spans="1:5" s="3" customFormat="1" ht="18" customHeight="1" x14ac:dyDescent="0.2">
      <c r="A35" s="172"/>
      <c r="B35" s="173"/>
      <c r="C35" s="174"/>
      <c r="D35" s="61"/>
      <c r="E35" s="74"/>
    </row>
    <row r="36" spans="1:5" s="3" customFormat="1" ht="18" customHeight="1" x14ac:dyDescent="0.2">
      <c r="A36" s="172"/>
      <c r="B36" s="173"/>
      <c r="C36" s="174"/>
      <c r="D36" s="61"/>
      <c r="E36" s="74"/>
    </row>
    <row r="37" spans="1:5" s="3" customFormat="1" ht="18" customHeight="1" x14ac:dyDescent="0.2">
      <c r="A37" s="172"/>
      <c r="B37" s="173"/>
      <c r="C37" s="174"/>
      <c r="D37" s="61"/>
      <c r="E37" s="74"/>
    </row>
    <row r="38" spans="1:5" s="3" customFormat="1" ht="18" customHeight="1" x14ac:dyDescent="0.2">
      <c r="A38" s="169"/>
      <c r="B38" s="170"/>
      <c r="C38" s="171"/>
      <c r="D38" s="61"/>
      <c r="E38" s="74"/>
    </row>
    <row r="39" spans="1:5" s="3" customFormat="1" ht="18" customHeight="1" x14ac:dyDescent="0.2">
      <c r="A39" s="159" t="s">
        <v>43</v>
      </c>
      <c r="B39" s="160"/>
      <c r="C39" s="161"/>
      <c r="D39" s="84">
        <f>SUBTOTAL(109,Table2481217222732783233[Sum])</f>
        <v>0</v>
      </c>
      <c r="E39" s="90"/>
    </row>
    <row r="40" spans="1:5" s="3" customFormat="1" ht="27.75" customHeight="1" x14ac:dyDescent="0.2">
      <c r="A40" s="155" t="s">
        <v>19</v>
      </c>
      <c r="B40" s="155"/>
      <c r="C40" s="155"/>
      <c r="D40" s="96">
        <f>SUM(D16,D22,D27,D32,D39)</f>
        <v>0</v>
      </c>
      <c r="E40" s="97"/>
    </row>
  </sheetData>
  <sheetProtection sheet="1" insertRows="0" deleteRows="0" selectLockedCells="1"/>
  <mergeCells count="23">
    <mergeCell ref="A40:C40"/>
    <mergeCell ref="A4:E4"/>
    <mergeCell ref="A39:C39"/>
    <mergeCell ref="A5:E5"/>
    <mergeCell ref="A16:C16"/>
    <mergeCell ref="A21:C21"/>
    <mergeCell ref="A34:C34"/>
    <mergeCell ref="A35:C35"/>
    <mergeCell ref="A38:C38"/>
    <mergeCell ref="A22:C22"/>
    <mergeCell ref="A15:C15"/>
    <mergeCell ref="A18:C18"/>
    <mergeCell ref="A19:C19"/>
    <mergeCell ref="A20:C20"/>
    <mergeCell ref="A36:C36"/>
    <mergeCell ref="A37:C37"/>
    <mergeCell ref="A1:E1"/>
    <mergeCell ref="B2:E2"/>
    <mergeCell ref="A12:C12"/>
    <mergeCell ref="A13:C13"/>
    <mergeCell ref="A14:C14"/>
    <mergeCell ref="B3:E3"/>
    <mergeCell ref="A10:C10"/>
  </mergeCells>
  <phoneticPr fontId="2" type="noConversion"/>
  <conditionalFormatting sqref="C24:C26">
    <cfRule type="cellIs" dxfId="9" priority="2" operator="equal">
      <formula>0</formula>
    </cfRule>
  </conditionalFormatting>
  <conditionalFormatting sqref="C29:C31">
    <cfRule type="cellIs" dxfId="8" priority="3" operator="equal">
      <formula>0</formula>
    </cfRule>
  </conditionalFormatting>
  <dataValidations count="2">
    <dataValidation type="whole" operator="equal" allowBlank="1" showInputMessage="1" showErrorMessage="1" errorTitle="PLEASE CORRECT" error="Rate is $100 CAD" sqref="B29:B31" xr:uid="{00000000-0002-0000-0200-000000000000}">
      <formula1>100</formula1>
    </dataValidation>
    <dataValidation type="whole" operator="greaterThan" allowBlank="1" showInputMessage="1" showErrorMessage="1" errorTitle="PLEASE CORRECT" error="Data must be whole number." sqref="C24:C26 C29:C31" xr:uid="{00000000-0002-0000-0200-000001000000}">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0"/>
  <sheetViews>
    <sheetView showGridLines="0" showZeros="0" showOutlineSymbols="0" zoomScale="80" zoomScaleNormal="80" zoomScaleSheetLayoutView="85" workbookViewId="0">
      <pane ySplit="10" topLeftCell="A11" activePane="bottomLeft" state="frozen"/>
      <selection activeCell="B2" sqref="B2:F2"/>
      <selection pane="bottomLeft" activeCell="F1" sqref="F1"/>
    </sheetView>
  </sheetViews>
  <sheetFormatPr defaultColWidth="9.140625" defaultRowHeight="12.75" customHeight="1" x14ac:dyDescent="0.2"/>
  <cols>
    <col min="1" max="1" width="75.85546875" style="4" bestFit="1" customWidth="1"/>
    <col min="2" max="2" width="16.7109375" style="4" customWidth="1"/>
    <col min="3" max="3" width="20.140625" style="4" bestFit="1" customWidth="1"/>
    <col min="4" max="4" width="30" style="4" customWidth="1"/>
    <col min="5" max="5" width="56.7109375" style="4" customWidth="1"/>
    <col min="6" max="16384" width="9.140625" style="4"/>
  </cols>
  <sheetData>
    <row r="1" spans="1:5" ht="45.75" customHeight="1" x14ac:dyDescent="0.2">
      <c r="A1" s="135" t="s">
        <v>61</v>
      </c>
      <c r="B1" s="136"/>
      <c r="C1" s="136"/>
      <c r="D1" s="136"/>
      <c r="E1" s="137"/>
    </row>
    <row r="2" spans="1:5" ht="26.25" customHeight="1" x14ac:dyDescent="0.2">
      <c r="A2" s="38" t="s">
        <v>6</v>
      </c>
      <c r="B2" s="138" t="str">
        <f>IF('Sommaire du budget'!B2:F2=0,"",'Sommaire du budget'!B2:F2)</f>
        <v/>
      </c>
      <c r="C2" s="139"/>
      <c r="D2" s="139"/>
      <c r="E2" s="140"/>
    </row>
    <row r="3" spans="1:5" ht="61.5" customHeight="1" thickBot="1" x14ac:dyDescent="0.25">
      <c r="A3" s="39" t="s">
        <v>7</v>
      </c>
      <c r="B3" s="150" t="s">
        <v>33</v>
      </c>
      <c r="C3" s="151"/>
      <c r="D3" s="151"/>
      <c r="E3" s="152"/>
    </row>
    <row r="4" spans="1:5" ht="15" x14ac:dyDescent="0.2">
      <c r="A4" s="156"/>
      <c r="B4" s="157"/>
      <c r="C4" s="157"/>
      <c r="D4" s="157"/>
      <c r="E4" s="158"/>
    </row>
    <row r="5" spans="1:5" ht="23.25" customHeight="1" x14ac:dyDescent="0.2">
      <c r="A5" s="162" t="s">
        <v>62</v>
      </c>
      <c r="B5" s="162"/>
      <c r="C5" s="162"/>
      <c r="D5" s="162"/>
      <c r="E5" s="162"/>
    </row>
    <row r="6" spans="1:5" ht="19.5" customHeight="1" x14ac:dyDescent="0.2">
      <c r="A6" s="83" t="s">
        <v>15</v>
      </c>
      <c r="B6" s="42"/>
      <c r="C6" s="5"/>
      <c r="D6" s="5"/>
      <c r="E6" s="6"/>
    </row>
    <row r="7" spans="1:5" ht="19.5" customHeight="1" x14ac:dyDescent="0.2">
      <c r="A7" s="40" t="s">
        <v>16</v>
      </c>
      <c r="B7" s="43"/>
      <c r="C7" s="5"/>
      <c r="D7" s="5"/>
      <c r="E7" s="6"/>
    </row>
    <row r="8" spans="1:5" ht="19.5" customHeight="1" x14ac:dyDescent="0.2">
      <c r="A8" s="40" t="s">
        <v>35</v>
      </c>
      <c r="B8" s="43"/>
      <c r="C8" s="5"/>
      <c r="D8" s="5"/>
      <c r="E8" s="6"/>
    </row>
    <row r="9" spans="1:5" ht="19.5" customHeight="1" thickBot="1" x14ac:dyDescent="0.25">
      <c r="A9" s="82" t="s">
        <v>18</v>
      </c>
      <c r="B9" s="42"/>
      <c r="C9" s="5"/>
      <c r="D9" s="5"/>
      <c r="E9" s="6"/>
    </row>
    <row r="10" spans="1:5" s="1" customFormat="1" ht="29.25" customHeight="1" thickBot="1" x14ac:dyDescent="0.25">
      <c r="A10" s="153" t="s">
        <v>36</v>
      </c>
      <c r="B10" s="154"/>
      <c r="C10" s="154"/>
      <c r="D10" s="41" t="s">
        <v>19</v>
      </c>
      <c r="E10" s="101" t="s">
        <v>37</v>
      </c>
    </row>
    <row r="11" spans="1:5" s="2" customFormat="1" ht="18" customHeight="1" thickTop="1" x14ac:dyDescent="0.2">
      <c r="A11" s="57" t="s">
        <v>38</v>
      </c>
      <c r="B11" s="58"/>
      <c r="C11" s="59"/>
      <c r="D11" s="44"/>
      <c r="E11" s="70"/>
    </row>
    <row r="12" spans="1:5" s="3" customFormat="1" ht="15.75" x14ac:dyDescent="0.2">
      <c r="A12" s="141" t="s">
        <v>39</v>
      </c>
      <c r="B12" s="142"/>
      <c r="C12" s="143"/>
      <c r="D12" s="60"/>
      <c r="E12" s="71"/>
    </row>
    <row r="13" spans="1:5" s="3" customFormat="1" ht="15.75" x14ac:dyDescent="0.2">
      <c r="A13" s="144" t="s">
        <v>40</v>
      </c>
      <c r="B13" s="145"/>
      <c r="C13" s="146"/>
      <c r="D13" s="61"/>
      <c r="E13" s="72"/>
    </row>
    <row r="14" spans="1:5" s="3" customFormat="1" ht="15.75" x14ac:dyDescent="0.2">
      <c r="A14" s="147" t="s">
        <v>41</v>
      </c>
      <c r="B14" s="148"/>
      <c r="C14" s="149"/>
      <c r="D14" s="61"/>
      <c r="E14" s="72"/>
    </row>
    <row r="15" spans="1:5" s="3" customFormat="1" ht="15.75" x14ac:dyDescent="0.2">
      <c r="A15" s="166" t="s">
        <v>42</v>
      </c>
      <c r="B15" s="167"/>
      <c r="C15" s="168"/>
      <c r="D15" s="61"/>
      <c r="E15" s="72"/>
    </row>
    <row r="16" spans="1:5" s="3" customFormat="1" ht="18" customHeight="1" x14ac:dyDescent="0.2">
      <c r="A16" s="163" t="s">
        <v>43</v>
      </c>
      <c r="B16" s="164"/>
      <c r="C16" s="165"/>
      <c r="D16" s="84">
        <f>SUBTOTAL(109,Table248121722273275[Sum])</f>
        <v>0</v>
      </c>
      <c r="E16" s="85"/>
    </row>
    <row r="17" spans="1:5" s="2" customFormat="1" ht="18" customHeight="1" x14ac:dyDescent="0.2">
      <c r="A17" s="86" t="s">
        <v>44</v>
      </c>
      <c r="B17" s="87"/>
      <c r="C17" s="87"/>
      <c r="D17" s="88"/>
      <c r="E17" s="89"/>
    </row>
    <row r="18" spans="1:5" s="3" customFormat="1" ht="15.75" x14ac:dyDescent="0.2">
      <c r="A18" s="175" t="s">
        <v>45</v>
      </c>
      <c r="B18" s="176"/>
      <c r="C18" s="177"/>
      <c r="D18" s="62"/>
      <c r="E18" s="67"/>
    </row>
    <row r="19" spans="1:5" s="3" customFormat="1" ht="15.75" x14ac:dyDescent="0.2">
      <c r="A19" s="144" t="s">
        <v>46</v>
      </c>
      <c r="B19" s="145"/>
      <c r="C19" s="178"/>
      <c r="D19" s="63"/>
      <c r="E19" s="68"/>
    </row>
    <row r="20" spans="1:5" s="3" customFormat="1" ht="15.75" x14ac:dyDescent="0.2">
      <c r="A20" s="147" t="s">
        <v>47</v>
      </c>
      <c r="B20" s="148"/>
      <c r="C20" s="179"/>
      <c r="D20" s="63"/>
      <c r="E20" s="68"/>
    </row>
    <row r="21" spans="1:5" s="3" customFormat="1" ht="15.75" x14ac:dyDescent="0.2">
      <c r="A21" s="166" t="s">
        <v>48</v>
      </c>
      <c r="B21" s="167"/>
      <c r="C21" s="168"/>
      <c r="D21" s="63"/>
      <c r="E21" s="68"/>
    </row>
    <row r="22" spans="1:5" s="3" customFormat="1" ht="18" customHeight="1" x14ac:dyDescent="0.2">
      <c r="A22" s="163" t="s">
        <v>43</v>
      </c>
      <c r="B22" s="164"/>
      <c r="C22" s="165"/>
      <c r="D22" s="84">
        <f>SUBTOTAL(109,Table268131823283386[Sum])</f>
        <v>0</v>
      </c>
      <c r="E22" s="90"/>
    </row>
    <row r="23" spans="1:5" s="2" customFormat="1" ht="18" customHeight="1" x14ac:dyDescent="0.2">
      <c r="A23" s="92" t="s">
        <v>49</v>
      </c>
      <c r="B23" s="45" t="s">
        <v>50</v>
      </c>
      <c r="C23" s="46" t="s">
        <v>51</v>
      </c>
      <c r="D23" s="88"/>
      <c r="E23" s="89"/>
    </row>
    <row r="24" spans="1:5" s="3" customFormat="1" ht="15.75" x14ac:dyDescent="0.2">
      <c r="A24" s="47" t="s">
        <v>52</v>
      </c>
      <c r="B24" s="75">
        <v>0</v>
      </c>
      <c r="C24" s="64">
        <v>0</v>
      </c>
      <c r="D24" s="48">
        <f>PRODUCT(Table24791419242934911[[#This Row],[Column1]:[Column2]])</f>
        <v>0</v>
      </c>
      <c r="E24" s="67"/>
    </row>
    <row r="25" spans="1:5" s="3" customFormat="1" ht="15.75" x14ac:dyDescent="0.2">
      <c r="A25" s="49" t="s">
        <v>53</v>
      </c>
      <c r="B25" s="76">
        <v>0</v>
      </c>
      <c r="C25" s="65">
        <v>0</v>
      </c>
      <c r="D25" s="50">
        <f>PRODUCT(Table24791419242934911[[#This Row],[Column1]:[Column2]])</f>
        <v>0</v>
      </c>
      <c r="E25" s="68"/>
    </row>
    <row r="26" spans="1:5" s="3" customFormat="1" ht="15.75" x14ac:dyDescent="0.2">
      <c r="A26" s="51" t="s">
        <v>54</v>
      </c>
      <c r="B26" s="77">
        <v>0</v>
      </c>
      <c r="C26" s="66">
        <v>0</v>
      </c>
      <c r="D26" s="50">
        <f>PRODUCT(Table24791419242934911[[#This Row],[Column1]:[Column2]])</f>
        <v>0</v>
      </c>
      <c r="E26" s="68"/>
    </row>
    <row r="27" spans="1:5" s="3" customFormat="1" ht="18" customHeight="1" x14ac:dyDescent="0.2">
      <c r="A27" s="93" t="s">
        <v>43</v>
      </c>
      <c r="B27" s="52"/>
      <c r="C27" s="53"/>
      <c r="D27" s="91">
        <f>SUBTOTAL(109,Table24791419242934911[Sum])</f>
        <v>0</v>
      </c>
      <c r="E27" s="90"/>
    </row>
    <row r="28" spans="1:5" s="2" customFormat="1" ht="18" customHeight="1" x14ac:dyDescent="0.2">
      <c r="A28" s="92" t="s">
        <v>55</v>
      </c>
      <c r="B28" s="45" t="s">
        <v>50</v>
      </c>
      <c r="C28" s="46" t="s">
        <v>56</v>
      </c>
      <c r="D28" s="88"/>
      <c r="E28" s="89"/>
    </row>
    <row r="29" spans="1:5" s="3" customFormat="1" ht="15.75" x14ac:dyDescent="0.2">
      <c r="A29" s="54" t="s">
        <v>57</v>
      </c>
      <c r="B29" s="78">
        <v>100</v>
      </c>
      <c r="C29" s="64">
        <v>0</v>
      </c>
      <c r="D29" s="48">
        <f>PRODUCT(Table247810152025303510212[[#This Row],[Column1]:[Column2]])</f>
        <v>0</v>
      </c>
      <c r="E29" s="67"/>
    </row>
    <row r="30" spans="1:5" s="3" customFormat="1" ht="15.75" x14ac:dyDescent="0.2">
      <c r="A30" s="54" t="s">
        <v>58</v>
      </c>
      <c r="B30" s="79">
        <v>100</v>
      </c>
      <c r="C30" s="64">
        <v>0</v>
      </c>
      <c r="D30" s="48">
        <f>PRODUCT(Table247810152025303510212[[#This Row],[Column1]:[Column2]])</f>
        <v>0</v>
      </c>
      <c r="E30" s="68"/>
    </row>
    <row r="31" spans="1:5" s="3" customFormat="1" ht="15.75" x14ac:dyDescent="0.2">
      <c r="A31" s="55" t="s">
        <v>59</v>
      </c>
      <c r="B31" s="80">
        <v>100</v>
      </c>
      <c r="C31" s="66">
        <v>0</v>
      </c>
      <c r="D31" s="50">
        <f>PRODUCT(Table247810152025303510212[[#This Row],[Column1]:[Column2]])</f>
        <v>0</v>
      </c>
      <c r="E31" s="68"/>
    </row>
    <row r="32" spans="1:5" s="3" customFormat="1" ht="18" customHeight="1" x14ac:dyDescent="0.2">
      <c r="A32" s="93" t="s">
        <v>43</v>
      </c>
      <c r="B32" s="94"/>
      <c r="C32" s="95"/>
      <c r="D32" s="56">
        <f>SUBTOTAL(109,Table247810152025303510212[Sum])</f>
        <v>0</v>
      </c>
      <c r="E32" s="69"/>
    </row>
    <row r="33" spans="1:5" s="2" customFormat="1" ht="18" customHeight="1" x14ac:dyDescent="0.2">
      <c r="A33" s="86" t="s">
        <v>60</v>
      </c>
      <c r="B33" s="87"/>
      <c r="C33" s="87"/>
      <c r="D33" s="88"/>
      <c r="E33" s="89"/>
    </row>
    <row r="34" spans="1:5" s="3" customFormat="1" ht="18" customHeight="1" x14ac:dyDescent="0.2">
      <c r="A34" s="169"/>
      <c r="B34" s="170"/>
      <c r="C34" s="171"/>
      <c r="D34" s="60"/>
      <c r="E34" s="73"/>
    </row>
    <row r="35" spans="1:5" s="3" customFormat="1" ht="18" customHeight="1" x14ac:dyDescent="0.2">
      <c r="A35" s="172"/>
      <c r="B35" s="173"/>
      <c r="C35" s="174"/>
      <c r="D35" s="61"/>
      <c r="E35" s="74"/>
    </row>
    <row r="36" spans="1:5" s="3" customFormat="1" ht="18" customHeight="1" x14ac:dyDescent="0.2">
      <c r="A36" s="172"/>
      <c r="B36" s="173"/>
      <c r="C36" s="174"/>
      <c r="D36" s="61"/>
      <c r="E36" s="74"/>
    </row>
    <row r="37" spans="1:5" s="3" customFormat="1" ht="18" customHeight="1" x14ac:dyDescent="0.2">
      <c r="A37" s="172"/>
      <c r="B37" s="173"/>
      <c r="C37" s="174"/>
      <c r="D37" s="61"/>
      <c r="E37" s="74"/>
    </row>
    <row r="38" spans="1:5" s="3" customFormat="1" ht="18" customHeight="1" x14ac:dyDescent="0.2">
      <c r="A38" s="169"/>
      <c r="B38" s="170"/>
      <c r="C38" s="171"/>
      <c r="D38" s="61"/>
      <c r="E38" s="74"/>
    </row>
    <row r="39" spans="1:5" s="3" customFormat="1" ht="18" customHeight="1" x14ac:dyDescent="0.2">
      <c r="A39" s="159" t="s">
        <v>43</v>
      </c>
      <c r="B39" s="160"/>
      <c r="C39" s="161"/>
      <c r="D39" s="84">
        <f>SUBTOTAL(109,Table248121722273278323317[Sum])</f>
        <v>0</v>
      </c>
      <c r="E39" s="90"/>
    </row>
    <row r="40" spans="1:5" s="3" customFormat="1" ht="27.75" customHeight="1" x14ac:dyDescent="0.2">
      <c r="A40" s="155" t="s">
        <v>19</v>
      </c>
      <c r="B40" s="155"/>
      <c r="C40" s="155"/>
      <c r="D40" s="96">
        <f>SUM(D16,D22,D27,D32,D39)</f>
        <v>0</v>
      </c>
      <c r="E40" s="97"/>
    </row>
  </sheetData>
  <sheetProtection sheet="1" insertRows="0" deleteRows="0" selectLockedCells="1"/>
  <mergeCells count="23">
    <mergeCell ref="A40:C40"/>
    <mergeCell ref="A20:C20"/>
    <mergeCell ref="A21:C21"/>
    <mergeCell ref="A22:C22"/>
    <mergeCell ref="A34:C34"/>
    <mergeCell ref="A35:C35"/>
    <mergeCell ref="A38:C38"/>
    <mergeCell ref="A39:C39"/>
    <mergeCell ref="A36:C36"/>
    <mergeCell ref="A37:C37"/>
    <mergeCell ref="A19:C19"/>
    <mergeCell ref="A10:C10"/>
    <mergeCell ref="A12:C12"/>
    <mergeCell ref="A13:C13"/>
    <mergeCell ref="A14:C14"/>
    <mergeCell ref="A15:C15"/>
    <mergeCell ref="A16:C16"/>
    <mergeCell ref="A18:C18"/>
    <mergeCell ref="A1:E1"/>
    <mergeCell ref="B2:E2"/>
    <mergeCell ref="B3:E3"/>
    <mergeCell ref="A4:E4"/>
    <mergeCell ref="A5:E5"/>
  </mergeCells>
  <conditionalFormatting sqref="C24:C26">
    <cfRule type="cellIs" dxfId="7" priority="1" operator="equal">
      <formula>0</formula>
    </cfRule>
  </conditionalFormatting>
  <conditionalFormatting sqref="C29:C31">
    <cfRule type="cellIs" dxfId="6" priority="2" operator="equal">
      <formula>0</formula>
    </cfRule>
  </conditionalFormatting>
  <dataValidations count="2">
    <dataValidation type="whole" operator="equal" allowBlank="1" showInputMessage="1" showErrorMessage="1" errorTitle="PLEASE CORRECT" error="Rate is $100 CAD" sqref="B29:B31" xr:uid="{7DB6BAB6-A4BD-4029-9600-0CA294C14BE7}">
      <formula1>100</formula1>
    </dataValidation>
    <dataValidation type="whole" operator="greaterThan" allowBlank="1" showInputMessage="1" showErrorMessage="1" errorTitle="PLEASE CORRECT" error="Data must be whole number." sqref="C24:C26 C29:C31" xr:uid="{080F865E-1481-42F7-9214-BD2F4EB24EBF}">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0"/>
  <sheetViews>
    <sheetView showGridLines="0" showZeros="0" showOutlineSymbols="0" zoomScale="80" zoomScaleNormal="80" zoomScaleSheetLayoutView="85" workbookViewId="0">
      <pane ySplit="10" topLeftCell="A11" activePane="bottomLeft" state="frozen"/>
      <selection activeCell="B2" sqref="B2:F2"/>
      <selection pane="bottomLeft" activeCell="F1" sqref="F1"/>
    </sheetView>
  </sheetViews>
  <sheetFormatPr defaultColWidth="9.140625" defaultRowHeight="12.75" customHeight="1" x14ac:dyDescent="0.2"/>
  <cols>
    <col min="1" max="1" width="75.85546875" style="4" bestFit="1" customWidth="1"/>
    <col min="2" max="2" width="16.7109375" style="4" customWidth="1"/>
    <col min="3" max="3" width="20.140625" style="4" bestFit="1" customWidth="1"/>
    <col min="4" max="4" width="30" style="4" customWidth="1"/>
    <col min="5" max="5" width="56.7109375" style="4" customWidth="1"/>
    <col min="6" max="16384" width="9.140625" style="4"/>
  </cols>
  <sheetData>
    <row r="1" spans="1:5" ht="45.75" customHeight="1" x14ac:dyDescent="0.2">
      <c r="A1" s="135" t="s">
        <v>63</v>
      </c>
      <c r="B1" s="136"/>
      <c r="C1" s="136"/>
      <c r="D1" s="136"/>
      <c r="E1" s="137"/>
    </row>
    <row r="2" spans="1:5" ht="26.25" customHeight="1" x14ac:dyDescent="0.2">
      <c r="A2" s="38" t="s">
        <v>6</v>
      </c>
      <c r="B2" s="138" t="str">
        <f>IF('Sommaire du budget'!B2:F2=0,"",'Sommaire du budget'!B2:F2)</f>
        <v/>
      </c>
      <c r="C2" s="139"/>
      <c r="D2" s="139"/>
      <c r="E2" s="140"/>
    </row>
    <row r="3" spans="1:5" ht="61.5" customHeight="1" thickBot="1" x14ac:dyDescent="0.25">
      <c r="A3" s="39" t="s">
        <v>7</v>
      </c>
      <c r="B3" s="150" t="s">
        <v>33</v>
      </c>
      <c r="C3" s="151"/>
      <c r="D3" s="151"/>
      <c r="E3" s="152"/>
    </row>
    <row r="4" spans="1:5" ht="15" x14ac:dyDescent="0.2">
      <c r="A4" s="156"/>
      <c r="B4" s="157"/>
      <c r="C4" s="157"/>
      <c r="D4" s="157"/>
      <c r="E4" s="158"/>
    </row>
    <row r="5" spans="1:5" ht="23.25" customHeight="1" x14ac:dyDescent="0.2">
      <c r="A5" s="162" t="s">
        <v>64</v>
      </c>
      <c r="B5" s="162"/>
      <c r="C5" s="162"/>
      <c r="D5" s="162"/>
      <c r="E5" s="162"/>
    </row>
    <row r="6" spans="1:5" ht="19.5" customHeight="1" x14ac:dyDescent="0.2">
      <c r="A6" s="83" t="s">
        <v>15</v>
      </c>
      <c r="B6" s="42"/>
      <c r="C6" s="5"/>
      <c r="D6" s="5"/>
      <c r="E6" s="6"/>
    </row>
    <row r="7" spans="1:5" ht="19.5" customHeight="1" x14ac:dyDescent="0.2">
      <c r="A7" s="40" t="s">
        <v>16</v>
      </c>
      <c r="B7" s="43"/>
      <c r="C7" s="5"/>
      <c r="D7" s="5"/>
      <c r="E7" s="6"/>
    </row>
    <row r="8" spans="1:5" ht="19.5" customHeight="1" x14ac:dyDescent="0.2">
      <c r="A8" s="40" t="s">
        <v>35</v>
      </c>
      <c r="B8" s="43"/>
      <c r="C8" s="5"/>
      <c r="D8" s="5"/>
      <c r="E8" s="6"/>
    </row>
    <row r="9" spans="1:5" ht="19.5" customHeight="1" thickBot="1" x14ac:dyDescent="0.25">
      <c r="A9" s="82" t="s">
        <v>18</v>
      </c>
      <c r="B9" s="42"/>
      <c r="C9" s="5"/>
      <c r="D9" s="5"/>
      <c r="E9" s="6"/>
    </row>
    <row r="10" spans="1:5" s="1" customFormat="1" ht="29.25" customHeight="1" thickBot="1" x14ac:dyDescent="0.25">
      <c r="A10" s="153" t="s">
        <v>36</v>
      </c>
      <c r="B10" s="154"/>
      <c r="C10" s="154"/>
      <c r="D10" s="41" t="s">
        <v>19</v>
      </c>
      <c r="E10" s="101" t="s">
        <v>37</v>
      </c>
    </row>
    <row r="11" spans="1:5" s="2" customFormat="1" ht="18" customHeight="1" thickTop="1" x14ac:dyDescent="0.2">
      <c r="A11" s="57" t="s">
        <v>38</v>
      </c>
      <c r="B11" s="58"/>
      <c r="C11" s="59"/>
      <c r="D11" s="44"/>
      <c r="E11" s="70"/>
    </row>
    <row r="12" spans="1:5" s="3" customFormat="1" ht="15.75" x14ac:dyDescent="0.2">
      <c r="A12" s="141" t="s">
        <v>39</v>
      </c>
      <c r="B12" s="142"/>
      <c r="C12" s="143"/>
      <c r="D12" s="60"/>
      <c r="E12" s="71"/>
    </row>
    <row r="13" spans="1:5" s="3" customFormat="1" ht="15.75" x14ac:dyDescent="0.2">
      <c r="A13" s="144" t="s">
        <v>40</v>
      </c>
      <c r="B13" s="145"/>
      <c r="C13" s="146"/>
      <c r="D13" s="61"/>
      <c r="E13" s="72"/>
    </row>
    <row r="14" spans="1:5" s="3" customFormat="1" ht="15.75" x14ac:dyDescent="0.2">
      <c r="A14" s="147" t="s">
        <v>41</v>
      </c>
      <c r="B14" s="148"/>
      <c r="C14" s="149"/>
      <c r="D14" s="61"/>
      <c r="E14" s="72"/>
    </row>
    <row r="15" spans="1:5" s="3" customFormat="1" ht="15.75" x14ac:dyDescent="0.2">
      <c r="A15" s="166" t="s">
        <v>42</v>
      </c>
      <c r="B15" s="167"/>
      <c r="C15" s="168"/>
      <c r="D15" s="61"/>
      <c r="E15" s="72"/>
    </row>
    <row r="16" spans="1:5" s="3" customFormat="1" ht="18" customHeight="1" x14ac:dyDescent="0.2">
      <c r="A16" s="163" t="s">
        <v>43</v>
      </c>
      <c r="B16" s="164"/>
      <c r="C16" s="165"/>
      <c r="D16" s="84">
        <f>SUBTOTAL(109,Table2481217222732718[Sum])</f>
        <v>0</v>
      </c>
      <c r="E16" s="85"/>
    </row>
    <row r="17" spans="1:5" s="2" customFormat="1" ht="18" customHeight="1" x14ac:dyDescent="0.2">
      <c r="A17" s="86" t="s">
        <v>44</v>
      </c>
      <c r="B17" s="87"/>
      <c r="C17" s="87"/>
      <c r="D17" s="88"/>
      <c r="E17" s="89"/>
    </row>
    <row r="18" spans="1:5" s="3" customFormat="1" ht="15.75" x14ac:dyDescent="0.2">
      <c r="A18" s="175" t="s">
        <v>45</v>
      </c>
      <c r="B18" s="176"/>
      <c r="C18" s="177"/>
      <c r="D18" s="62"/>
      <c r="E18" s="67"/>
    </row>
    <row r="19" spans="1:5" s="3" customFormat="1" ht="15.75" x14ac:dyDescent="0.2">
      <c r="A19" s="144" t="s">
        <v>46</v>
      </c>
      <c r="B19" s="145"/>
      <c r="C19" s="178"/>
      <c r="D19" s="63"/>
      <c r="E19" s="68"/>
    </row>
    <row r="20" spans="1:5" s="3" customFormat="1" ht="15.75" x14ac:dyDescent="0.2">
      <c r="A20" s="147" t="s">
        <v>47</v>
      </c>
      <c r="B20" s="148"/>
      <c r="C20" s="179"/>
      <c r="D20" s="63"/>
      <c r="E20" s="68"/>
    </row>
    <row r="21" spans="1:5" s="3" customFormat="1" ht="15.75" x14ac:dyDescent="0.2">
      <c r="A21" s="166" t="s">
        <v>48</v>
      </c>
      <c r="B21" s="167"/>
      <c r="C21" s="168"/>
      <c r="D21" s="63"/>
      <c r="E21" s="68"/>
    </row>
    <row r="22" spans="1:5" s="3" customFormat="1" ht="18" customHeight="1" x14ac:dyDescent="0.2">
      <c r="A22" s="163" t="s">
        <v>43</v>
      </c>
      <c r="B22" s="164"/>
      <c r="C22" s="165"/>
      <c r="D22" s="84">
        <f>SUBTOTAL(109,Table2681318232833823[Sum])</f>
        <v>0</v>
      </c>
      <c r="E22" s="90"/>
    </row>
    <row r="23" spans="1:5" s="2" customFormat="1" ht="18" customHeight="1" x14ac:dyDescent="0.2">
      <c r="A23" s="92" t="s">
        <v>49</v>
      </c>
      <c r="B23" s="45" t="s">
        <v>50</v>
      </c>
      <c r="C23" s="46" t="s">
        <v>51</v>
      </c>
      <c r="D23" s="88"/>
      <c r="E23" s="89"/>
    </row>
    <row r="24" spans="1:5" s="3" customFormat="1" ht="15.75" x14ac:dyDescent="0.2">
      <c r="A24" s="47" t="s">
        <v>52</v>
      </c>
      <c r="B24" s="75">
        <v>0</v>
      </c>
      <c r="C24" s="64">
        <v>0</v>
      </c>
      <c r="D24" s="48">
        <f>PRODUCT(Table24791419242934924[[#This Row],[Column1]:[Column2]])</f>
        <v>0</v>
      </c>
      <c r="E24" s="67"/>
    </row>
    <row r="25" spans="1:5" s="3" customFormat="1" ht="15.75" x14ac:dyDescent="0.2">
      <c r="A25" s="49" t="s">
        <v>53</v>
      </c>
      <c r="B25" s="76">
        <v>0</v>
      </c>
      <c r="C25" s="65">
        <v>0</v>
      </c>
      <c r="D25" s="50">
        <f>PRODUCT(Table24791419242934924[[#This Row],[Column1]:[Column2]])</f>
        <v>0</v>
      </c>
      <c r="E25" s="68"/>
    </row>
    <row r="26" spans="1:5" s="3" customFormat="1" ht="15.75" x14ac:dyDescent="0.2">
      <c r="A26" s="51" t="s">
        <v>54</v>
      </c>
      <c r="B26" s="77">
        <v>0</v>
      </c>
      <c r="C26" s="66">
        <v>0</v>
      </c>
      <c r="D26" s="50">
        <f>PRODUCT(Table24791419242934924[[#This Row],[Column1]:[Column2]])</f>
        <v>0</v>
      </c>
      <c r="E26" s="68"/>
    </row>
    <row r="27" spans="1:5" s="3" customFormat="1" ht="18" customHeight="1" x14ac:dyDescent="0.2">
      <c r="A27" s="93" t="s">
        <v>43</v>
      </c>
      <c r="B27" s="52"/>
      <c r="C27" s="53"/>
      <c r="D27" s="91">
        <f>SUBTOTAL(109,Table24791419242934924[Sum])</f>
        <v>0</v>
      </c>
      <c r="E27" s="90"/>
    </row>
    <row r="28" spans="1:5" s="2" customFormat="1" ht="18" customHeight="1" x14ac:dyDescent="0.2">
      <c r="A28" s="92" t="s">
        <v>55</v>
      </c>
      <c r="B28" s="45" t="s">
        <v>50</v>
      </c>
      <c r="C28" s="46" t="s">
        <v>56</v>
      </c>
      <c r="D28" s="88"/>
      <c r="E28" s="89"/>
    </row>
    <row r="29" spans="1:5" s="3" customFormat="1" ht="15.75" x14ac:dyDescent="0.2">
      <c r="A29" s="54" t="s">
        <v>57</v>
      </c>
      <c r="B29" s="78">
        <v>100</v>
      </c>
      <c r="C29" s="64">
        <v>0</v>
      </c>
      <c r="D29" s="48">
        <f>PRODUCT(Table247810152025303510229[[#This Row],[Column1]:[Column2]])</f>
        <v>0</v>
      </c>
      <c r="E29" s="67"/>
    </row>
    <row r="30" spans="1:5" s="3" customFormat="1" ht="15.75" x14ac:dyDescent="0.2">
      <c r="A30" s="54" t="s">
        <v>58</v>
      </c>
      <c r="B30" s="79">
        <v>100</v>
      </c>
      <c r="C30" s="64">
        <v>0</v>
      </c>
      <c r="D30" s="48">
        <f>PRODUCT(Table247810152025303510229[[#This Row],[Column1]:[Column2]])</f>
        <v>0</v>
      </c>
      <c r="E30" s="68"/>
    </row>
    <row r="31" spans="1:5" s="3" customFormat="1" ht="15.75" x14ac:dyDescent="0.2">
      <c r="A31" s="55" t="s">
        <v>59</v>
      </c>
      <c r="B31" s="80">
        <v>100</v>
      </c>
      <c r="C31" s="66">
        <v>0</v>
      </c>
      <c r="D31" s="50">
        <f>PRODUCT(Table247810152025303510229[[#This Row],[Column1]:[Column2]])</f>
        <v>0</v>
      </c>
      <c r="E31" s="68"/>
    </row>
    <row r="32" spans="1:5" s="3" customFormat="1" ht="18" customHeight="1" x14ac:dyDescent="0.2">
      <c r="A32" s="93" t="s">
        <v>43</v>
      </c>
      <c r="B32" s="94"/>
      <c r="C32" s="95"/>
      <c r="D32" s="56">
        <f>SUBTOTAL(109,Table247810152025303510229[Sum])</f>
        <v>0</v>
      </c>
      <c r="E32" s="69"/>
    </row>
    <row r="33" spans="1:5" s="2" customFormat="1" ht="18" customHeight="1" x14ac:dyDescent="0.2">
      <c r="A33" s="86" t="s">
        <v>60</v>
      </c>
      <c r="B33" s="87"/>
      <c r="C33" s="87"/>
      <c r="D33" s="88"/>
      <c r="E33" s="89"/>
    </row>
    <row r="34" spans="1:5" s="3" customFormat="1" ht="18" customHeight="1" x14ac:dyDescent="0.2">
      <c r="A34" s="169"/>
      <c r="B34" s="170"/>
      <c r="C34" s="171"/>
      <c r="D34" s="60"/>
      <c r="E34" s="73"/>
    </row>
    <row r="35" spans="1:5" s="3" customFormat="1" ht="18" customHeight="1" x14ac:dyDescent="0.2">
      <c r="A35" s="172"/>
      <c r="B35" s="173"/>
      <c r="C35" s="174"/>
      <c r="D35" s="61"/>
      <c r="E35" s="74"/>
    </row>
    <row r="36" spans="1:5" s="3" customFormat="1" ht="18" customHeight="1" x14ac:dyDescent="0.2">
      <c r="A36" s="172"/>
      <c r="B36" s="173"/>
      <c r="C36" s="174"/>
      <c r="D36" s="61"/>
      <c r="E36" s="74"/>
    </row>
    <row r="37" spans="1:5" s="3" customFormat="1" ht="18" customHeight="1" x14ac:dyDescent="0.2">
      <c r="A37" s="172"/>
      <c r="B37" s="173"/>
      <c r="C37" s="174"/>
      <c r="D37" s="61"/>
      <c r="E37" s="74"/>
    </row>
    <row r="38" spans="1:5" s="3" customFormat="1" ht="18" customHeight="1" x14ac:dyDescent="0.2">
      <c r="A38" s="169"/>
      <c r="B38" s="170"/>
      <c r="C38" s="171"/>
      <c r="D38" s="61"/>
      <c r="E38" s="74"/>
    </row>
    <row r="39" spans="1:5" s="3" customFormat="1" ht="18" customHeight="1" x14ac:dyDescent="0.2">
      <c r="A39" s="159" t="s">
        <v>43</v>
      </c>
      <c r="B39" s="160"/>
      <c r="C39" s="161"/>
      <c r="D39" s="84">
        <f>SUBTOTAL(109,Table248121722273278323330[Sum])</f>
        <v>0</v>
      </c>
      <c r="E39" s="90"/>
    </row>
    <row r="40" spans="1:5" s="3" customFormat="1" ht="27.75" customHeight="1" x14ac:dyDescent="0.2">
      <c r="A40" s="155" t="s">
        <v>19</v>
      </c>
      <c r="B40" s="155"/>
      <c r="C40" s="155"/>
      <c r="D40" s="96">
        <f>SUM(D16,D22,D27,D32,D39)</f>
        <v>0</v>
      </c>
      <c r="E40" s="97"/>
    </row>
  </sheetData>
  <sheetProtection sheet="1" insertRows="0" deleteRows="0" selectLockedCells="1"/>
  <mergeCells count="23">
    <mergeCell ref="A40:C40"/>
    <mergeCell ref="A20:C20"/>
    <mergeCell ref="A21:C21"/>
    <mergeCell ref="A22:C22"/>
    <mergeCell ref="A34:C34"/>
    <mergeCell ref="A35:C35"/>
    <mergeCell ref="A38:C38"/>
    <mergeCell ref="A39:C39"/>
    <mergeCell ref="A36:C36"/>
    <mergeCell ref="A37:C37"/>
    <mergeCell ref="A19:C19"/>
    <mergeCell ref="A10:C10"/>
    <mergeCell ref="A12:C12"/>
    <mergeCell ref="A13:C13"/>
    <mergeCell ref="A14:C14"/>
    <mergeCell ref="A15:C15"/>
    <mergeCell ref="A16:C16"/>
    <mergeCell ref="A18:C18"/>
    <mergeCell ref="A1:E1"/>
    <mergeCell ref="B2:E2"/>
    <mergeCell ref="B3:E3"/>
    <mergeCell ref="A4:E4"/>
    <mergeCell ref="A5:E5"/>
  </mergeCells>
  <conditionalFormatting sqref="C24:C26">
    <cfRule type="cellIs" dxfId="5" priority="1" operator="equal">
      <formula>0</formula>
    </cfRule>
  </conditionalFormatting>
  <conditionalFormatting sqref="C29:C31">
    <cfRule type="cellIs" dxfId="4" priority="2" operator="equal">
      <formula>0</formula>
    </cfRule>
  </conditionalFormatting>
  <dataValidations disablePrompts="1" count="2">
    <dataValidation type="whole" operator="equal" allowBlank="1" showInputMessage="1" showErrorMessage="1" errorTitle="PLEASE CORRECT" error="Rate is $100 CAD" sqref="B29:B31" xr:uid="{C675CD06-1144-44FB-9F6F-B405FFD32303}">
      <formula1>100</formula1>
    </dataValidation>
    <dataValidation type="whole" operator="greaterThan" allowBlank="1" showInputMessage="1" showErrorMessage="1" errorTitle="PLEASE CORRECT" error="Data must be whole number." sqref="C24:C26 C29:C31" xr:uid="{081D1B80-C6F4-4C2A-A3C6-0B44514806EF}">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40"/>
  <sheetViews>
    <sheetView showGridLines="0" showZeros="0" showOutlineSymbols="0" zoomScale="80" zoomScaleNormal="80" zoomScaleSheetLayoutView="85" workbookViewId="0">
      <pane ySplit="10" topLeftCell="A11" activePane="bottomLeft" state="frozen"/>
      <selection activeCell="B2" sqref="B2:F2"/>
      <selection pane="bottomLeft" activeCell="F1" sqref="F1"/>
    </sheetView>
  </sheetViews>
  <sheetFormatPr defaultColWidth="9.140625" defaultRowHeight="12.75" customHeight="1" x14ac:dyDescent="0.2"/>
  <cols>
    <col min="1" max="1" width="75.85546875" style="4" bestFit="1" customWidth="1"/>
    <col min="2" max="2" width="16.7109375" style="4" customWidth="1"/>
    <col min="3" max="3" width="20.140625" style="4" bestFit="1" customWidth="1"/>
    <col min="4" max="4" width="30" style="4" customWidth="1"/>
    <col min="5" max="5" width="56.7109375" style="4" customWidth="1"/>
    <col min="6" max="16384" width="9.140625" style="4"/>
  </cols>
  <sheetData>
    <row r="1" spans="1:5" ht="45.75" customHeight="1" x14ac:dyDescent="0.2">
      <c r="A1" s="135" t="s">
        <v>65</v>
      </c>
      <c r="B1" s="136"/>
      <c r="C1" s="136"/>
      <c r="D1" s="136"/>
      <c r="E1" s="137"/>
    </row>
    <row r="2" spans="1:5" ht="26.25" customHeight="1" x14ac:dyDescent="0.2">
      <c r="A2" s="38" t="s">
        <v>6</v>
      </c>
      <c r="B2" s="138" t="str">
        <f>IF('Sommaire du budget'!B2:F2=0,"",'Sommaire du budget'!B2:F2)</f>
        <v/>
      </c>
      <c r="C2" s="139"/>
      <c r="D2" s="139"/>
      <c r="E2" s="140"/>
    </row>
    <row r="3" spans="1:5" ht="61.5" customHeight="1" thickBot="1" x14ac:dyDescent="0.25">
      <c r="A3" s="39" t="s">
        <v>7</v>
      </c>
      <c r="B3" s="150" t="s">
        <v>33</v>
      </c>
      <c r="C3" s="151"/>
      <c r="D3" s="151"/>
      <c r="E3" s="152"/>
    </row>
    <row r="4" spans="1:5" ht="15" x14ac:dyDescent="0.2">
      <c r="A4" s="156"/>
      <c r="B4" s="157"/>
      <c r="C4" s="157"/>
      <c r="D4" s="157"/>
      <c r="E4" s="158"/>
    </row>
    <row r="5" spans="1:5" ht="23.25" customHeight="1" x14ac:dyDescent="0.2">
      <c r="A5" s="162" t="s">
        <v>66</v>
      </c>
      <c r="B5" s="162"/>
      <c r="C5" s="162"/>
      <c r="D5" s="162"/>
      <c r="E5" s="162"/>
    </row>
    <row r="6" spans="1:5" ht="19.5" customHeight="1" x14ac:dyDescent="0.2">
      <c r="A6" s="83" t="s">
        <v>15</v>
      </c>
      <c r="B6" s="42"/>
      <c r="C6" s="5"/>
      <c r="D6" s="5"/>
      <c r="E6" s="6"/>
    </row>
    <row r="7" spans="1:5" ht="19.5" customHeight="1" x14ac:dyDescent="0.2">
      <c r="A7" s="40" t="s">
        <v>16</v>
      </c>
      <c r="B7" s="43"/>
      <c r="C7" s="5"/>
      <c r="D7" s="5"/>
      <c r="E7" s="6"/>
    </row>
    <row r="8" spans="1:5" ht="19.5" customHeight="1" x14ac:dyDescent="0.2">
      <c r="A8" s="40" t="s">
        <v>35</v>
      </c>
      <c r="B8" s="43"/>
      <c r="C8" s="5"/>
      <c r="D8" s="5"/>
      <c r="E8" s="6"/>
    </row>
    <row r="9" spans="1:5" ht="19.5" customHeight="1" thickBot="1" x14ac:dyDescent="0.25">
      <c r="A9" s="82" t="s">
        <v>18</v>
      </c>
      <c r="B9" s="42"/>
      <c r="C9" s="5"/>
      <c r="D9" s="5"/>
      <c r="E9" s="6"/>
    </row>
    <row r="10" spans="1:5" s="1" customFormat="1" ht="29.25" customHeight="1" thickBot="1" x14ac:dyDescent="0.25">
      <c r="A10" s="153" t="s">
        <v>36</v>
      </c>
      <c r="B10" s="154"/>
      <c r="C10" s="154"/>
      <c r="D10" s="41" t="s">
        <v>19</v>
      </c>
      <c r="E10" s="101" t="s">
        <v>37</v>
      </c>
    </row>
    <row r="11" spans="1:5" s="2" customFormat="1" ht="18" customHeight="1" thickTop="1" x14ac:dyDescent="0.2">
      <c r="A11" s="57" t="s">
        <v>38</v>
      </c>
      <c r="B11" s="58"/>
      <c r="C11" s="59"/>
      <c r="D11" s="44"/>
      <c r="E11" s="70"/>
    </row>
    <row r="12" spans="1:5" s="3" customFormat="1" ht="15.75" x14ac:dyDescent="0.2">
      <c r="A12" s="141" t="s">
        <v>39</v>
      </c>
      <c r="B12" s="142"/>
      <c r="C12" s="143"/>
      <c r="D12" s="60"/>
      <c r="E12" s="71"/>
    </row>
    <row r="13" spans="1:5" s="3" customFormat="1" ht="15.75" x14ac:dyDescent="0.2">
      <c r="A13" s="144" t="s">
        <v>40</v>
      </c>
      <c r="B13" s="145"/>
      <c r="C13" s="146"/>
      <c r="D13" s="61"/>
      <c r="E13" s="72"/>
    </row>
    <row r="14" spans="1:5" s="3" customFormat="1" ht="15.75" x14ac:dyDescent="0.2">
      <c r="A14" s="147" t="s">
        <v>41</v>
      </c>
      <c r="B14" s="148"/>
      <c r="C14" s="149"/>
      <c r="D14" s="61"/>
      <c r="E14" s="72"/>
    </row>
    <row r="15" spans="1:5" s="3" customFormat="1" ht="15.75" x14ac:dyDescent="0.2">
      <c r="A15" s="166" t="s">
        <v>42</v>
      </c>
      <c r="B15" s="167"/>
      <c r="C15" s="168"/>
      <c r="D15" s="61"/>
      <c r="E15" s="72"/>
    </row>
    <row r="16" spans="1:5" s="3" customFormat="1" ht="18" customHeight="1" x14ac:dyDescent="0.2">
      <c r="A16" s="163" t="s">
        <v>43</v>
      </c>
      <c r="B16" s="164"/>
      <c r="C16" s="165"/>
      <c r="D16" s="84">
        <f>SUBTOTAL(109,Table2481217222732732[Sum])</f>
        <v>0</v>
      </c>
      <c r="E16" s="85"/>
    </row>
    <row r="17" spans="1:5" s="2" customFormat="1" ht="18" customHeight="1" x14ac:dyDescent="0.2">
      <c r="A17" s="86" t="s">
        <v>44</v>
      </c>
      <c r="B17" s="87"/>
      <c r="C17" s="87"/>
      <c r="D17" s="88"/>
      <c r="E17" s="89"/>
    </row>
    <row r="18" spans="1:5" s="3" customFormat="1" ht="15.75" x14ac:dyDescent="0.2">
      <c r="A18" s="175" t="s">
        <v>45</v>
      </c>
      <c r="B18" s="176"/>
      <c r="C18" s="177"/>
      <c r="D18" s="62"/>
      <c r="E18" s="67"/>
    </row>
    <row r="19" spans="1:5" s="3" customFormat="1" ht="15.75" x14ac:dyDescent="0.2">
      <c r="A19" s="144" t="s">
        <v>46</v>
      </c>
      <c r="B19" s="145"/>
      <c r="C19" s="178"/>
      <c r="D19" s="63"/>
      <c r="E19" s="68"/>
    </row>
    <row r="20" spans="1:5" s="3" customFormat="1" ht="15.75" x14ac:dyDescent="0.2">
      <c r="A20" s="147" t="s">
        <v>47</v>
      </c>
      <c r="B20" s="148"/>
      <c r="C20" s="179"/>
      <c r="D20" s="63"/>
      <c r="E20" s="68"/>
    </row>
    <row r="21" spans="1:5" s="3" customFormat="1" ht="15.75" x14ac:dyDescent="0.2">
      <c r="A21" s="166" t="s">
        <v>48</v>
      </c>
      <c r="B21" s="167"/>
      <c r="C21" s="168"/>
      <c r="D21" s="63"/>
      <c r="E21" s="68"/>
    </row>
    <row r="22" spans="1:5" s="3" customFormat="1" ht="18" customHeight="1" x14ac:dyDescent="0.2">
      <c r="A22" s="163" t="s">
        <v>43</v>
      </c>
      <c r="B22" s="164"/>
      <c r="C22" s="165"/>
      <c r="D22" s="84">
        <f>SUBTOTAL(109,Table2681318232833834[Sum])</f>
        <v>0</v>
      </c>
      <c r="E22" s="90"/>
    </row>
    <row r="23" spans="1:5" s="2" customFormat="1" ht="18" customHeight="1" x14ac:dyDescent="0.2">
      <c r="A23" s="92" t="s">
        <v>49</v>
      </c>
      <c r="B23" s="45" t="s">
        <v>50</v>
      </c>
      <c r="C23" s="46" t="s">
        <v>51</v>
      </c>
      <c r="D23" s="88"/>
      <c r="E23" s="89"/>
    </row>
    <row r="24" spans="1:5" s="3" customFormat="1" ht="15.75" x14ac:dyDescent="0.2">
      <c r="A24" s="47" t="s">
        <v>52</v>
      </c>
      <c r="B24" s="75">
        <v>0</v>
      </c>
      <c r="C24" s="64">
        <v>0</v>
      </c>
      <c r="D24" s="48">
        <f>PRODUCT(Table24791419242934935[[#This Row],[Column1]:[Column2]])</f>
        <v>0</v>
      </c>
      <c r="E24" s="67"/>
    </row>
    <row r="25" spans="1:5" s="3" customFormat="1" ht="15.75" x14ac:dyDescent="0.2">
      <c r="A25" s="49" t="s">
        <v>53</v>
      </c>
      <c r="B25" s="76">
        <v>0</v>
      </c>
      <c r="C25" s="65">
        <v>0</v>
      </c>
      <c r="D25" s="50">
        <f>PRODUCT(Table24791419242934935[[#This Row],[Column1]:[Column2]])</f>
        <v>0</v>
      </c>
      <c r="E25" s="68"/>
    </row>
    <row r="26" spans="1:5" s="3" customFormat="1" ht="15.75" x14ac:dyDescent="0.2">
      <c r="A26" s="51" t="s">
        <v>54</v>
      </c>
      <c r="B26" s="77">
        <v>0</v>
      </c>
      <c r="C26" s="66">
        <v>0</v>
      </c>
      <c r="D26" s="50">
        <f>PRODUCT(Table24791419242934935[[#This Row],[Column1]:[Column2]])</f>
        <v>0</v>
      </c>
      <c r="E26" s="68"/>
    </row>
    <row r="27" spans="1:5" s="3" customFormat="1" ht="18" customHeight="1" x14ac:dyDescent="0.2">
      <c r="A27" s="93" t="s">
        <v>43</v>
      </c>
      <c r="B27" s="52"/>
      <c r="C27" s="53"/>
      <c r="D27" s="91">
        <f>SUBTOTAL(109,Table24791419242934935[Sum])</f>
        <v>0</v>
      </c>
      <c r="E27" s="90"/>
    </row>
    <row r="28" spans="1:5" s="2" customFormat="1" ht="18" customHeight="1" x14ac:dyDescent="0.2">
      <c r="A28" s="92" t="s">
        <v>55</v>
      </c>
      <c r="B28" s="45" t="s">
        <v>50</v>
      </c>
      <c r="C28" s="46" t="s">
        <v>56</v>
      </c>
      <c r="D28" s="88"/>
      <c r="E28" s="89"/>
    </row>
    <row r="29" spans="1:5" s="3" customFormat="1" ht="15.75" x14ac:dyDescent="0.2">
      <c r="A29" s="54" t="s">
        <v>57</v>
      </c>
      <c r="B29" s="78">
        <v>100</v>
      </c>
      <c r="C29" s="64">
        <v>0</v>
      </c>
      <c r="D29" s="48">
        <f>PRODUCT(Table247810152025303510238[[#This Row],[Column1]:[Column2]])</f>
        <v>0</v>
      </c>
      <c r="E29" s="67"/>
    </row>
    <row r="30" spans="1:5" s="3" customFormat="1" ht="15.75" x14ac:dyDescent="0.2">
      <c r="A30" s="54" t="s">
        <v>58</v>
      </c>
      <c r="B30" s="79">
        <v>100</v>
      </c>
      <c r="C30" s="64">
        <v>0</v>
      </c>
      <c r="D30" s="48">
        <f>PRODUCT(Table247810152025303510238[[#This Row],[Column1]:[Column2]])</f>
        <v>0</v>
      </c>
      <c r="E30" s="68"/>
    </row>
    <row r="31" spans="1:5" s="3" customFormat="1" ht="15.75" x14ac:dyDescent="0.2">
      <c r="A31" s="55" t="s">
        <v>59</v>
      </c>
      <c r="B31" s="80">
        <v>100</v>
      </c>
      <c r="C31" s="66">
        <v>0</v>
      </c>
      <c r="D31" s="50">
        <f>PRODUCT(Table247810152025303510238[[#This Row],[Column1]:[Column2]])</f>
        <v>0</v>
      </c>
      <c r="E31" s="68"/>
    </row>
    <row r="32" spans="1:5" s="3" customFormat="1" ht="18" customHeight="1" x14ac:dyDescent="0.2">
      <c r="A32" s="93" t="s">
        <v>43</v>
      </c>
      <c r="B32" s="94"/>
      <c r="C32" s="95"/>
      <c r="D32" s="56">
        <f>SUBTOTAL(109,Table247810152025303510238[Sum])</f>
        <v>0</v>
      </c>
      <c r="E32" s="69"/>
    </row>
    <row r="33" spans="1:5" s="2" customFormat="1" ht="18" customHeight="1" x14ac:dyDescent="0.2">
      <c r="A33" s="86" t="s">
        <v>60</v>
      </c>
      <c r="B33" s="87"/>
      <c r="C33" s="87"/>
      <c r="D33" s="88"/>
      <c r="E33" s="89"/>
    </row>
    <row r="34" spans="1:5" s="3" customFormat="1" ht="18" customHeight="1" x14ac:dyDescent="0.2">
      <c r="A34" s="169"/>
      <c r="B34" s="170"/>
      <c r="C34" s="171"/>
      <c r="D34" s="60"/>
      <c r="E34" s="73"/>
    </row>
    <row r="35" spans="1:5" s="3" customFormat="1" ht="18" customHeight="1" x14ac:dyDescent="0.2">
      <c r="A35" s="172"/>
      <c r="B35" s="173"/>
      <c r="C35" s="174"/>
      <c r="D35" s="61"/>
      <c r="E35" s="74"/>
    </row>
    <row r="36" spans="1:5" s="3" customFormat="1" ht="18" customHeight="1" x14ac:dyDescent="0.2">
      <c r="A36" s="172"/>
      <c r="B36" s="173"/>
      <c r="C36" s="174"/>
      <c r="D36" s="61"/>
      <c r="E36" s="74"/>
    </row>
    <row r="37" spans="1:5" s="3" customFormat="1" ht="18" customHeight="1" x14ac:dyDescent="0.2">
      <c r="A37" s="172"/>
      <c r="B37" s="173"/>
      <c r="C37" s="174"/>
      <c r="D37" s="61"/>
      <c r="E37" s="74"/>
    </row>
    <row r="38" spans="1:5" s="3" customFormat="1" ht="18" customHeight="1" x14ac:dyDescent="0.2">
      <c r="A38" s="169"/>
      <c r="B38" s="170"/>
      <c r="C38" s="171"/>
      <c r="D38" s="61"/>
      <c r="E38" s="74"/>
    </row>
    <row r="39" spans="1:5" s="3" customFormat="1" ht="18" customHeight="1" x14ac:dyDescent="0.2">
      <c r="A39" s="159" t="s">
        <v>43</v>
      </c>
      <c r="B39" s="160"/>
      <c r="C39" s="161"/>
      <c r="D39" s="84">
        <f>SUBTOTAL(109,Table248121722273278323339[Sum])</f>
        <v>0</v>
      </c>
      <c r="E39" s="90"/>
    </row>
    <row r="40" spans="1:5" s="3" customFormat="1" ht="27.75" customHeight="1" x14ac:dyDescent="0.2">
      <c r="A40" s="155" t="s">
        <v>19</v>
      </c>
      <c r="B40" s="155"/>
      <c r="C40" s="155"/>
      <c r="D40" s="96">
        <f>SUM(D16,D22,D27,D32,D39)</f>
        <v>0</v>
      </c>
      <c r="E40" s="97"/>
    </row>
  </sheetData>
  <sheetProtection sheet="1" insertRows="0" deleteRows="0" selectLockedCells="1"/>
  <mergeCells count="23">
    <mergeCell ref="A40:C40"/>
    <mergeCell ref="A20:C20"/>
    <mergeCell ref="A21:C21"/>
    <mergeCell ref="A22:C22"/>
    <mergeCell ref="A34:C34"/>
    <mergeCell ref="A35:C35"/>
    <mergeCell ref="A38:C38"/>
    <mergeCell ref="A39:C39"/>
    <mergeCell ref="A36:C36"/>
    <mergeCell ref="A37:C37"/>
    <mergeCell ref="A19:C19"/>
    <mergeCell ref="A10:C10"/>
    <mergeCell ref="A12:C12"/>
    <mergeCell ref="A13:C13"/>
    <mergeCell ref="A14:C14"/>
    <mergeCell ref="A15:C15"/>
    <mergeCell ref="A16:C16"/>
    <mergeCell ref="A18:C18"/>
    <mergeCell ref="A1:E1"/>
    <mergeCell ref="B2:E2"/>
    <mergeCell ref="B3:E3"/>
    <mergeCell ref="A4:E4"/>
    <mergeCell ref="A5:E5"/>
  </mergeCells>
  <conditionalFormatting sqref="C24:C26">
    <cfRule type="cellIs" dxfId="3" priority="1" operator="equal">
      <formula>0</formula>
    </cfRule>
  </conditionalFormatting>
  <conditionalFormatting sqref="C29:C31">
    <cfRule type="cellIs" dxfId="2" priority="2" operator="equal">
      <formula>0</formula>
    </cfRule>
  </conditionalFormatting>
  <dataValidations count="2">
    <dataValidation type="whole" operator="equal" allowBlank="1" showInputMessage="1" showErrorMessage="1" errorTitle="PLEASE CORRECT" error="Rate is $100 CAD" sqref="B29:B31" xr:uid="{4D6C4551-DDC8-45E7-AF7B-18C704C184B9}">
      <formula1>100</formula1>
    </dataValidation>
    <dataValidation type="whole" operator="greaterThan" allowBlank="1" showInputMessage="1" showErrorMessage="1" errorTitle="PLEASE CORRECT" error="Data must be whole number." sqref="C24:C26 C29:C31" xr:uid="{4A06899D-03EB-4106-8286-42061B9163F0}">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40"/>
  <sheetViews>
    <sheetView showGridLines="0" showZeros="0" showOutlineSymbols="0" zoomScale="80" zoomScaleNormal="80" zoomScaleSheetLayoutView="85" workbookViewId="0">
      <pane ySplit="10" topLeftCell="A11" activePane="bottomLeft" state="frozen"/>
      <selection activeCell="B2" sqref="B2:F2"/>
      <selection pane="bottomLeft" activeCell="F1" sqref="F1"/>
    </sheetView>
  </sheetViews>
  <sheetFormatPr defaultColWidth="9.140625" defaultRowHeight="12.75" customHeight="1" x14ac:dyDescent="0.2"/>
  <cols>
    <col min="1" max="1" width="75.85546875" style="4" bestFit="1" customWidth="1"/>
    <col min="2" max="2" width="16.7109375" style="4" customWidth="1"/>
    <col min="3" max="3" width="20.140625" style="4" bestFit="1" customWidth="1"/>
    <col min="4" max="4" width="30" style="4" customWidth="1"/>
    <col min="5" max="5" width="56.7109375" style="4" customWidth="1"/>
    <col min="6" max="16384" width="9.140625" style="4"/>
  </cols>
  <sheetData>
    <row r="1" spans="1:5" ht="45.75" customHeight="1" x14ac:dyDescent="0.2">
      <c r="A1" s="135" t="s">
        <v>67</v>
      </c>
      <c r="B1" s="136"/>
      <c r="C1" s="136"/>
      <c r="D1" s="136"/>
      <c r="E1" s="137"/>
    </row>
    <row r="2" spans="1:5" ht="26.25" customHeight="1" x14ac:dyDescent="0.2">
      <c r="A2" s="38" t="s">
        <v>6</v>
      </c>
      <c r="B2" s="138" t="str">
        <f>IF('Sommaire du budget'!B2:F2=0,"",'Sommaire du budget'!B2:F2)</f>
        <v/>
      </c>
      <c r="C2" s="139"/>
      <c r="D2" s="139"/>
      <c r="E2" s="140"/>
    </row>
    <row r="3" spans="1:5" ht="61.5" customHeight="1" thickBot="1" x14ac:dyDescent="0.25">
      <c r="A3" s="39" t="s">
        <v>7</v>
      </c>
      <c r="B3" s="150" t="s">
        <v>33</v>
      </c>
      <c r="C3" s="151"/>
      <c r="D3" s="151"/>
      <c r="E3" s="152"/>
    </row>
    <row r="4" spans="1:5" ht="15" x14ac:dyDescent="0.2">
      <c r="A4" s="156"/>
      <c r="B4" s="157"/>
      <c r="C4" s="157"/>
      <c r="D4" s="157"/>
      <c r="E4" s="158"/>
    </row>
    <row r="5" spans="1:5" ht="23.25" customHeight="1" x14ac:dyDescent="0.2">
      <c r="A5" s="162" t="s">
        <v>66</v>
      </c>
      <c r="B5" s="162"/>
      <c r="C5" s="162"/>
      <c r="D5" s="162"/>
      <c r="E5" s="162"/>
    </row>
    <row r="6" spans="1:5" ht="19.5" customHeight="1" x14ac:dyDescent="0.2">
      <c r="A6" s="83" t="s">
        <v>15</v>
      </c>
      <c r="B6" s="42"/>
      <c r="C6" s="5"/>
      <c r="D6" s="5"/>
      <c r="E6" s="6"/>
    </row>
    <row r="7" spans="1:5" ht="19.5" customHeight="1" x14ac:dyDescent="0.2">
      <c r="A7" s="40" t="s">
        <v>16</v>
      </c>
      <c r="B7" s="43"/>
      <c r="C7" s="5"/>
      <c r="D7" s="5"/>
      <c r="E7" s="6"/>
    </row>
    <row r="8" spans="1:5" ht="19.5" customHeight="1" x14ac:dyDescent="0.2">
      <c r="A8" s="40" t="s">
        <v>35</v>
      </c>
      <c r="B8" s="43"/>
      <c r="C8" s="5"/>
      <c r="D8" s="5"/>
      <c r="E8" s="6"/>
    </row>
    <row r="9" spans="1:5" ht="19.5" customHeight="1" thickBot="1" x14ac:dyDescent="0.25">
      <c r="A9" s="82" t="s">
        <v>18</v>
      </c>
      <c r="B9" s="42"/>
      <c r="C9" s="5"/>
      <c r="D9" s="5"/>
      <c r="E9" s="6"/>
    </row>
    <row r="10" spans="1:5" s="1" customFormat="1" ht="29.25" customHeight="1" thickBot="1" x14ac:dyDescent="0.25">
      <c r="A10" s="153" t="s">
        <v>36</v>
      </c>
      <c r="B10" s="154"/>
      <c r="C10" s="154"/>
      <c r="D10" s="41" t="s">
        <v>19</v>
      </c>
      <c r="E10" s="101" t="s">
        <v>37</v>
      </c>
    </row>
    <row r="11" spans="1:5" s="2" customFormat="1" ht="18" customHeight="1" thickTop="1" x14ac:dyDescent="0.2">
      <c r="A11" s="57" t="s">
        <v>38</v>
      </c>
      <c r="B11" s="58"/>
      <c r="C11" s="59"/>
      <c r="D11" s="44"/>
      <c r="E11" s="70"/>
    </row>
    <row r="12" spans="1:5" s="3" customFormat="1" ht="15.75" x14ac:dyDescent="0.2">
      <c r="A12" s="141" t="s">
        <v>39</v>
      </c>
      <c r="B12" s="142"/>
      <c r="C12" s="143"/>
      <c r="D12" s="60"/>
      <c r="E12" s="71"/>
    </row>
    <row r="13" spans="1:5" s="3" customFormat="1" ht="15.75" x14ac:dyDescent="0.2">
      <c r="A13" s="144" t="s">
        <v>40</v>
      </c>
      <c r="B13" s="145"/>
      <c r="C13" s="146"/>
      <c r="D13" s="61"/>
      <c r="E13" s="72"/>
    </row>
    <row r="14" spans="1:5" s="3" customFormat="1" ht="15.75" x14ac:dyDescent="0.2">
      <c r="A14" s="147" t="s">
        <v>41</v>
      </c>
      <c r="B14" s="148"/>
      <c r="C14" s="149"/>
      <c r="D14" s="61"/>
      <c r="E14" s="72"/>
    </row>
    <row r="15" spans="1:5" s="3" customFormat="1" ht="15.75" x14ac:dyDescent="0.2">
      <c r="A15" s="166" t="s">
        <v>42</v>
      </c>
      <c r="B15" s="167"/>
      <c r="C15" s="168"/>
      <c r="D15" s="61"/>
      <c r="E15" s="72"/>
    </row>
    <row r="16" spans="1:5" s="3" customFormat="1" ht="18" customHeight="1" x14ac:dyDescent="0.2">
      <c r="A16" s="163" t="s">
        <v>43</v>
      </c>
      <c r="B16" s="164"/>
      <c r="C16" s="165"/>
      <c r="D16" s="84">
        <f>SUBTOTAL(109,Table2481217222732740[Sum])</f>
        <v>0</v>
      </c>
      <c r="E16" s="85"/>
    </row>
    <row r="17" spans="1:5" s="2" customFormat="1" ht="18" customHeight="1" x14ac:dyDescent="0.2">
      <c r="A17" s="86" t="s">
        <v>44</v>
      </c>
      <c r="B17" s="87"/>
      <c r="C17" s="87"/>
      <c r="D17" s="88"/>
      <c r="E17" s="89"/>
    </row>
    <row r="18" spans="1:5" s="3" customFormat="1" ht="15.75" x14ac:dyDescent="0.2">
      <c r="A18" s="175" t="s">
        <v>45</v>
      </c>
      <c r="B18" s="176"/>
      <c r="C18" s="177"/>
      <c r="D18" s="62"/>
      <c r="E18" s="67"/>
    </row>
    <row r="19" spans="1:5" s="3" customFormat="1" ht="15.75" x14ac:dyDescent="0.2">
      <c r="A19" s="144" t="s">
        <v>46</v>
      </c>
      <c r="B19" s="145"/>
      <c r="C19" s="178"/>
      <c r="D19" s="63"/>
      <c r="E19" s="68"/>
    </row>
    <row r="20" spans="1:5" s="3" customFormat="1" ht="15.75" x14ac:dyDescent="0.2">
      <c r="A20" s="147" t="s">
        <v>47</v>
      </c>
      <c r="B20" s="148"/>
      <c r="C20" s="179"/>
      <c r="D20" s="63"/>
      <c r="E20" s="68"/>
    </row>
    <row r="21" spans="1:5" s="3" customFormat="1" ht="15.75" x14ac:dyDescent="0.2">
      <c r="A21" s="166" t="s">
        <v>48</v>
      </c>
      <c r="B21" s="167"/>
      <c r="C21" s="168"/>
      <c r="D21" s="63"/>
      <c r="E21" s="68"/>
    </row>
    <row r="22" spans="1:5" s="3" customFormat="1" ht="18" customHeight="1" x14ac:dyDescent="0.2">
      <c r="A22" s="163" t="s">
        <v>43</v>
      </c>
      <c r="B22" s="164"/>
      <c r="C22" s="165"/>
      <c r="D22" s="84">
        <f>SUBTOTAL(109,Table2681318232833841[Sum])</f>
        <v>0</v>
      </c>
      <c r="E22" s="90"/>
    </row>
    <row r="23" spans="1:5" s="2" customFormat="1" ht="18" customHeight="1" x14ac:dyDescent="0.2">
      <c r="A23" s="92" t="s">
        <v>49</v>
      </c>
      <c r="B23" s="45" t="s">
        <v>50</v>
      </c>
      <c r="C23" s="46" t="s">
        <v>51</v>
      </c>
      <c r="D23" s="88"/>
      <c r="E23" s="89"/>
    </row>
    <row r="24" spans="1:5" s="3" customFormat="1" ht="15.75" x14ac:dyDescent="0.2">
      <c r="A24" s="47" t="s">
        <v>52</v>
      </c>
      <c r="B24" s="75">
        <v>0</v>
      </c>
      <c r="C24" s="64">
        <v>0</v>
      </c>
      <c r="D24" s="48">
        <f>PRODUCT(Table24791419242934942[[#This Row],[Column1]:[Column2]])</f>
        <v>0</v>
      </c>
      <c r="E24" s="67"/>
    </row>
    <row r="25" spans="1:5" s="3" customFormat="1" ht="15.75" x14ac:dyDescent="0.2">
      <c r="A25" s="49" t="s">
        <v>53</v>
      </c>
      <c r="B25" s="76">
        <v>0</v>
      </c>
      <c r="C25" s="65">
        <v>0</v>
      </c>
      <c r="D25" s="50">
        <f>PRODUCT(Table24791419242934942[[#This Row],[Column1]:[Column2]])</f>
        <v>0</v>
      </c>
      <c r="E25" s="68"/>
    </row>
    <row r="26" spans="1:5" s="3" customFormat="1" ht="15.75" x14ac:dyDescent="0.2">
      <c r="A26" s="51" t="s">
        <v>54</v>
      </c>
      <c r="B26" s="77">
        <v>0</v>
      </c>
      <c r="C26" s="66">
        <v>0</v>
      </c>
      <c r="D26" s="50">
        <f>PRODUCT(Table24791419242934942[[#This Row],[Column1]:[Column2]])</f>
        <v>0</v>
      </c>
      <c r="E26" s="68"/>
    </row>
    <row r="27" spans="1:5" s="3" customFormat="1" ht="18" customHeight="1" x14ac:dyDescent="0.2">
      <c r="A27" s="93" t="s">
        <v>43</v>
      </c>
      <c r="B27" s="52"/>
      <c r="C27" s="53"/>
      <c r="D27" s="91">
        <f>SUBTOTAL(109,Table24791419242934942[Sum])</f>
        <v>0</v>
      </c>
      <c r="E27" s="90"/>
    </row>
    <row r="28" spans="1:5" s="2" customFormat="1" ht="18" customHeight="1" x14ac:dyDescent="0.2">
      <c r="A28" s="92" t="s">
        <v>55</v>
      </c>
      <c r="B28" s="45" t="s">
        <v>50</v>
      </c>
      <c r="C28" s="46" t="s">
        <v>56</v>
      </c>
      <c r="D28" s="88"/>
      <c r="E28" s="89"/>
    </row>
    <row r="29" spans="1:5" s="3" customFormat="1" ht="15.75" x14ac:dyDescent="0.2">
      <c r="A29" s="54" t="s">
        <v>57</v>
      </c>
      <c r="B29" s="78">
        <v>100</v>
      </c>
      <c r="C29" s="64">
        <v>0</v>
      </c>
      <c r="D29" s="48">
        <f>PRODUCT(Table247810152025303510243[[#This Row],[Column1]:[Column2]])</f>
        <v>0</v>
      </c>
      <c r="E29" s="67"/>
    </row>
    <row r="30" spans="1:5" s="3" customFormat="1" ht="15.75" x14ac:dyDescent="0.2">
      <c r="A30" s="54" t="s">
        <v>58</v>
      </c>
      <c r="B30" s="79">
        <v>100</v>
      </c>
      <c r="C30" s="64">
        <v>0</v>
      </c>
      <c r="D30" s="48">
        <f>PRODUCT(Table247810152025303510243[[#This Row],[Column1]:[Column2]])</f>
        <v>0</v>
      </c>
      <c r="E30" s="68"/>
    </row>
    <row r="31" spans="1:5" s="3" customFormat="1" ht="15.75" x14ac:dyDescent="0.2">
      <c r="A31" s="55" t="s">
        <v>59</v>
      </c>
      <c r="B31" s="80">
        <v>100</v>
      </c>
      <c r="C31" s="66">
        <v>0</v>
      </c>
      <c r="D31" s="50">
        <f>PRODUCT(Table247810152025303510243[[#This Row],[Column1]:[Column2]])</f>
        <v>0</v>
      </c>
      <c r="E31" s="68"/>
    </row>
    <row r="32" spans="1:5" s="3" customFormat="1" ht="18" customHeight="1" x14ac:dyDescent="0.2">
      <c r="A32" s="93" t="s">
        <v>43</v>
      </c>
      <c r="B32" s="94"/>
      <c r="C32" s="95"/>
      <c r="D32" s="56">
        <f>SUBTOTAL(109,Table247810152025303510243[Sum])</f>
        <v>0</v>
      </c>
      <c r="E32" s="69"/>
    </row>
    <row r="33" spans="1:5" s="2" customFormat="1" ht="18" customHeight="1" x14ac:dyDescent="0.2">
      <c r="A33" s="86" t="s">
        <v>60</v>
      </c>
      <c r="B33" s="87"/>
      <c r="C33" s="87"/>
      <c r="D33" s="88"/>
      <c r="E33" s="89"/>
    </row>
    <row r="34" spans="1:5" s="3" customFormat="1" ht="18" customHeight="1" x14ac:dyDescent="0.2">
      <c r="A34" s="169"/>
      <c r="B34" s="170"/>
      <c r="C34" s="171"/>
      <c r="D34" s="60"/>
      <c r="E34" s="73"/>
    </row>
    <row r="35" spans="1:5" s="3" customFormat="1" ht="18" customHeight="1" x14ac:dyDescent="0.2">
      <c r="A35" s="172"/>
      <c r="B35" s="173"/>
      <c r="C35" s="174"/>
      <c r="D35" s="61"/>
      <c r="E35" s="74"/>
    </row>
    <row r="36" spans="1:5" s="3" customFormat="1" ht="18" customHeight="1" x14ac:dyDescent="0.2">
      <c r="A36" s="172"/>
      <c r="B36" s="173"/>
      <c r="C36" s="174"/>
      <c r="D36" s="61"/>
      <c r="E36" s="74"/>
    </row>
    <row r="37" spans="1:5" s="3" customFormat="1" ht="18" customHeight="1" x14ac:dyDescent="0.2">
      <c r="A37" s="172"/>
      <c r="B37" s="173"/>
      <c r="C37" s="174"/>
      <c r="D37" s="61"/>
      <c r="E37" s="74"/>
    </row>
    <row r="38" spans="1:5" s="3" customFormat="1" ht="18" customHeight="1" x14ac:dyDescent="0.2">
      <c r="A38" s="169"/>
      <c r="B38" s="170"/>
      <c r="C38" s="171"/>
      <c r="D38" s="61"/>
      <c r="E38" s="74"/>
    </row>
    <row r="39" spans="1:5" s="3" customFormat="1" ht="18" customHeight="1" x14ac:dyDescent="0.2">
      <c r="A39" s="159" t="s">
        <v>43</v>
      </c>
      <c r="B39" s="160"/>
      <c r="C39" s="161"/>
      <c r="D39" s="84">
        <f>SUBTOTAL(109,Table248121722273278323344[Sum])</f>
        <v>0</v>
      </c>
      <c r="E39" s="90"/>
    </row>
    <row r="40" spans="1:5" s="3" customFormat="1" ht="27.75" customHeight="1" x14ac:dyDescent="0.2">
      <c r="A40" s="155" t="s">
        <v>19</v>
      </c>
      <c r="B40" s="155"/>
      <c r="C40" s="155"/>
      <c r="D40" s="96">
        <f>SUM(D16,D22,D27,D32,D39)</f>
        <v>0</v>
      </c>
      <c r="E40" s="97"/>
    </row>
  </sheetData>
  <sheetProtection sheet="1" insertRows="0" deleteRows="0" selectLockedCells="1"/>
  <mergeCells count="23">
    <mergeCell ref="A40:C40"/>
    <mergeCell ref="A20:C20"/>
    <mergeCell ref="A21:C21"/>
    <mergeCell ref="A22:C22"/>
    <mergeCell ref="A34:C34"/>
    <mergeCell ref="A35:C35"/>
    <mergeCell ref="A38:C38"/>
    <mergeCell ref="A39:C39"/>
    <mergeCell ref="A36:C36"/>
    <mergeCell ref="A37:C37"/>
    <mergeCell ref="A19:C19"/>
    <mergeCell ref="A10:C10"/>
    <mergeCell ref="A12:C12"/>
    <mergeCell ref="A13:C13"/>
    <mergeCell ref="A14:C14"/>
    <mergeCell ref="A15:C15"/>
    <mergeCell ref="A16:C16"/>
    <mergeCell ref="A18:C18"/>
    <mergeCell ref="A1:E1"/>
    <mergeCell ref="B2:E2"/>
    <mergeCell ref="B3:E3"/>
    <mergeCell ref="A4:E4"/>
    <mergeCell ref="A5:E5"/>
  </mergeCells>
  <conditionalFormatting sqref="C24:C26">
    <cfRule type="cellIs" dxfId="1" priority="1" operator="equal">
      <formula>0</formula>
    </cfRule>
  </conditionalFormatting>
  <conditionalFormatting sqref="C29:C31">
    <cfRule type="cellIs" dxfId="0" priority="2" operator="equal">
      <formula>0</formula>
    </cfRule>
  </conditionalFormatting>
  <dataValidations count="2">
    <dataValidation type="whole" operator="equal" allowBlank="1" showInputMessage="1" showErrorMessage="1" errorTitle="PLEASE CORRECT" error="Rate is $100 CAD" sqref="B29:B31" xr:uid="{B58E42C7-0E7C-4E51-8556-439D5DD2A106}">
      <formula1>100</formula1>
    </dataValidation>
    <dataValidation type="whole" operator="greaterThan" allowBlank="1" showInputMessage="1" showErrorMessage="1" errorTitle="PLEASE CORRECT" error="Data must be whole number." sqref="C24:C26 C29:C31" xr:uid="{DC1F300A-F74D-4C5B-8850-7BD9D652CE29}">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c537d7d-531d-4f52-9d8d-2ebf4d34440d" xsi:nil="true"/>
    <lcf76f155ced4ddcb4097134ff3c332f xmlns="dbe8a3ed-da49-4b50-96db-c1ca8eb679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020C75ED81D540A403961A74A66869" ma:contentTypeVersion="12" ma:contentTypeDescription="Create a new document." ma:contentTypeScope="" ma:versionID="12e996011948629c665e07ba41b9354d">
  <xsd:schema xmlns:xsd="http://www.w3.org/2001/XMLSchema" xmlns:xs="http://www.w3.org/2001/XMLSchema" xmlns:p="http://schemas.microsoft.com/office/2006/metadata/properties" xmlns:ns2="dbe8a3ed-da49-4b50-96db-c1ca8eb67970" xmlns:ns3="0c537d7d-531d-4f52-9d8d-2ebf4d34440d" targetNamespace="http://schemas.microsoft.com/office/2006/metadata/properties" ma:root="true" ma:fieldsID="049df2e0bfa3677d442bd27051aaffa9" ns2:_="" ns3:_="">
    <xsd:import namespace="dbe8a3ed-da49-4b50-96db-c1ca8eb67970"/>
    <xsd:import namespace="0c537d7d-531d-4f52-9d8d-2ebf4d344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8a3ed-da49-4b50-96db-c1ca8eb67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605120-23c8-4aa5-95ed-09e65b488f8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537d7d-531d-4f52-9d8d-2ebf4d34440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e39e50-9370-4ea2-9a63-2273c7bc479e}" ma:internalName="TaxCatchAll" ma:showField="CatchAllData" ma:web="0c537d7d-531d-4f52-9d8d-2ebf4d344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D56CD8-F47E-4738-AB78-EBD34641318B}">
  <ds:schemaRefs>
    <ds:schemaRef ds:uri="http://schemas.microsoft.com/office/2006/metadata/properties"/>
    <ds:schemaRef ds:uri="http://schemas.microsoft.com/office/infopath/2007/PartnerControls"/>
    <ds:schemaRef ds:uri="0c537d7d-531d-4f52-9d8d-2ebf4d34440d"/>
    <ds:schemaRef ds:uri="dbe8a3ed-da49-4b50-96db-c1ca8eb67970"/>
  </ds:schemaRefs>
</ds:datastoreItem>
</file>

<file path=customXml/itemProps2.xml><?xml version="1.0" encoding="utf-8"?>
<ds:datastoreItem xmlns:ds="http://schemas.openxmlformats.org/officeDocument/2006/customXml" ds:itemID="{02C8DFA7-8F2C-4B01-9319-30EA93C7F8DC}">
  <ds:schemaRefs>
    <ds:schemaRef ds:uri="http://schemas.microsoft.com/sharepoint/v3/contenttype/forms"/>
  </ds:schemaRefs>
</ds:datastoreItem>
</file>

<file path=customXml/itemProps3.xml><?xml version="1.0" encoding="utf-8"?>
<ds:datastoreItem xmlns:ds="http://schemas.openxmlformats.org/officeDocument/2006/customXml" ds:itemID="{25521829-E836-43AD-8BF0-F3F58A8D4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8a3ed-da49-4b50-96db-c1ca8eb67970"/>
    <ds:schemaRef ds:uri="0c537d7d-531d-4f52-9d8d-2ebf4d344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Sommaire du budget</vt:lpstr>
      <vt:lpstr>Budget - Activité 1</vt:lpstr>
      <vt:lpstr>Budget - Activity 2</vt:lpstr>
      <vt:lpstr>Budget - Activity 3</vt:lpstr>
      <vt:lpstr>Budget - Activity 4</vt:lpstr>
      <vt:lpstr>Budget - Activity 5</vt:lpstr>
      <vt:lpstr>'Budget - Activité 1'!Print_Area</vt:lpstr>
      <vt:lpstr>'Budget - Activity 2'!Print_Area</vt:lpstr>
      <vt:lpstr>'Budget - Activity 3'!Print_Area</vt:lpstr>
      <vt:lpstr>'Budget - Activity 4'!Print_Area</vt:lpstr>
      <vt:lpstr>'Budget - Activity 5'!Print_Area</vt:lpstr>
      <vt:lpstr>Instructions!Print_Area</vt:lpstr>
      <vt:lpstr>'Sommaire du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Gibson (OMDC)</dc:creator>
  <cp:keywords/>
  <dc:description/>
  <cp:lastModifiedBy>Mojdeh Tajdari</cp:lastModifiedBy>
  <cp:revision/>
  <dcterms:created xsi:type="dcterms:W3CDTF">1996-12-06T11:20:07Z</dcterms:created>
  <dcterms:modified xsi:type="dcterms:W3CDTF">2026-04-15T19:55:38Z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0x0101008F020C75ED81D540A403961A74A66869</vt:lpwstr>
  </property>
  <property fmtid="{D5CDD505-2E9C-101B-9397-08002B2CF9AE}" pid="3" name="MediaServiceImageTags">
    <vt:lpwstr/>
  </property>
</Properties>
</file>