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rants\Guidelines &amp; Materials\OMIF 2023-24\GMD 2023-24\French\"/>
    </mc:Choice>
  </mc:AlternateContent>
  <bookViews>
    <workbookView xWindow="0" yWindow="0" windowWidth="25200" windowHeight="12975" tabRatio="760"/>
  </bookViews>
  <sheets>
    <sheet name="Instructions" sheetId="16" r:id="rId1"/>
    <sheet name="Sommaire du budget" sheetId="7" r:id="rId2"/>
    <sheet name="Budget - Activité 1" sheetId="1" r:id="rId3"/>
    <sheet name="Budget - Activité 2" sheetId="17" r:id="rId4"/>
    <sheet name="Budget - Activité 3" sheetId="18" r:id="rId5"/>
    <sheet name="Budget - Activité 4" sheetId="19" r:id="rId6"/>
    <sheet name="Budget - Activité 5" sheetId="20" r:id="rId7"/>
  </sheets>
  <definedNames>
    <definedName name="int_cum1">0</definedName>
    <definedName name="int_cum2">0</definedName>
    <definedName name="int_frng_cutoff_0">0</definedName>
    <definedName name="int_frng_cutoff_1">0</definedName>
    <definedName name="int_frng_cutoff_10">0</definedName>
    <definedName name="int_frng_cutoff_11">0</definedName>
    <definedName name="int_frng_cutoff_12">0</definedName>
    <definedName name="int_frng_cutoff_13">0</definedName>
    <definedName name="int_frng_cutoff_14">0</definedName>
    <definedName name="int_frng_cutoff_15">0</definedName>
    <definedName name="int_frng_cutoff_16">0</definedName>
    <definedName name="int_frng_cutoff_17">0</definedName>
    <definedName name="int_frng_cutoff_18">0</definedName>
    <definedName name="int_frng_cutoff_19">0</definedName>
    <definedName name="int_frng_cutoff_2">0</definedName>
    <definedName name="int_frng_cutoff_20">0</definedName>
    <definedName name="int_frng_cutoff_21">0</definedName>
    <definedName name="int_frng_cutoff_22">0</definedName>
    <definedName name="int_frng_cutoff_23">0</definedName>
    <definedName name="int_frng_cutoff_24">0</definedName>
    <definedName name="int_frng_cutoff_25">0</definedName>
    <definedName name="int_frng_cutoff_26">0</definedName>
    <definedName name="int_frng_cutoff_27">0</definedName>
    <definedName name="int_frng_cutoff_28">0</definedName>
    <definedName name="int_frng_cutoff_29">0</definedName>
    <definedName name="int_frng_cutoff_3">0</definedName>
    <definedName name="int_frng_cutoff_30">0</definedName>
    <definedName name="int_frng_cutoff_31">0</definedName>
    <definedName name="int_frng_cutoff_32">0</definedName>
    <definedName name="int_frng_cutoff_33">0</definedName>
    <definedName name="int_frng_cutoff_34">0</definedName>
    <definedName name="int_frng_cutoff_35">0</definedName>
    <definedName name="int_frng_cutoff_36">0</definedName>
    <definedName name="int_frng_cutoff_37">0</definedName>
    <definedName name="int_frng_cutoff_38">0</definedName>
    <definedName name="int_frng_cutoff_39">0</definedName>
    <definedName name="int_frng_cutoff_4">0</definedName>
    <definedName name="int_frng_cutoff_5">0</definedName>
    <definedName name="int_frng_cutoff_6">0</definedName>
    <definedName name="int_frng_cutoff_7">0</definedName>
    <definedName name="int_frng_cutoff_8">0</definedName>
    <definedName name="int_frng_cutoff_9">0</definedName>
    <definedName name="int_frng_rate_0">0</definedName>
    <definedName name="int_frng_rate_1">0</definedName>
    <definedName name="int_frng_rate_10">0</definedName>
    <definedName name="int_frng_rate_11">0</definedName>
    <definedName name="int_frng_rate_12">0</definedName>
    <definedName name="int_frng_rate_13">0</definedName>
    <definedName name="int_frng_rate_14">0</definedName>
    <definedName name="int_frng_rate_15">0</definedName>
    <definedName name="int_frng_rate_16">0</definedName>
    <definedName name="int_frng_rate_17">0</definedName>
    <definedName name="int_frng_rate_18">0</definedName>
    <definedName name="int_frng_rate_19">0</definedName>
    <definedName name="int_frng_rate_2">0</definedName>
    <definedName name="int_frng_rate_20">0</definedName>
    <definedName name="int_frng_rate_21">0</definedName>
    <definedName name="int_frng_rate_22">0</definedName>
    <definedName name="int_frng_rate_23">0</definedName>
    <definedName name="int_frng_rate_24">0</definedName>
    <definedName name="int_frng_rate_25">0</definedName>
    <definedName name="int_frng_rate_26">0</definedName>
    <definedName name="int_frng_rate_27">0</definedName>
    <definedName name="int_frng_rate_28">0</definedName>
    <definedName name="int_frng_rate_29">0</definedName>
    <definedName name="int_frng_rate_3">0</definedName>
    <definedName name="int_frng_rate_30">0</definedName>
    <definedName name="int_frng_rate_31">0</definedName>
    <definedName name="int_frng_rate_32">0</definedName>
    <definedName name="int_frng_rate_33">0</definedName>
    <definedName name="int_frng_rate_34">0</definedName>
    <definedName name="int_frng_rate_35">0</definedName>
    <definedName name="int_frng_rate_36">0</definedName>
    <definedName name="int_frng_rate_37">0</definedName>
    <definedName name="int_frng_rate_38">0</definedName>
    <definedName name="int_frng_rate_39">0</definedName>
    <definedName name="int_frng_rate_4">0</definedName>
    <definedName name="int_frng_rate_5">0</definedName>
    <definedName name="int_frng_rate_6">0</definedName>
    <definedName name="int_frng_rate_7">0</definedName>
    <definedName name="int_frng_rate_8">0</definedName>
    <definedName name="int_frng_rate_9">0</definedName>
    <definedName name="int_major">0</definedName>
    <definedName name="int_minor">90</definedName>
    <definedName name="int_recalc_flg">0</definedName>
    <definedName name="int_revision">6</definedName>
    <definedName name="_xlnm.Print_Area" localSheetId="2">'Budget - Activité 1'!$A$1:$E$48</definedName>
    <definedName name="_xlnm.Print_Area" localSheetId="3">'Budget - Activité 2'!$A$1:$E$48</definedName>
    <definedName name="_xlnm.Print_Area" localSheetId="4">'Budget - Activité 3'!$A$1:$E$48</definedName>
    <definedName name="_xlnm.Print_Area" localSheetId="5">'Budget - Activité 4'!$A$1:$E$48</definedName>
    <definedName name="_xlnm.Print_Area" localSheetId="6">'Budget - Activité 5'!$A$1:$E$48</definedName>
    <definedName name="_xlnm.Print_Area" localSheetId="0">Instructions!$A$1:$A$7</definedName>
    <definedName name="_xlnm.Print_Area" localSheetId="1">'Sommaire du budget'!$A$1:$F$24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E15" i="7"/>
  <c r="E14" i="7"/>
  <c r="E13" i="7"/>
  <c r="D16" i="7"/>
  <c r="D15" i="7"/>
  <c r="D14" i="7"/>
  <c r="D13" i="7"/>
  <c r="C16" i="7"/>
  <c r="C15" i="7"/>
  <c r="C14" i="7"/>
  <c r="C13" i="7"/>
  <c r="B16" i="7"/>
  <c r="B15" i="7"/>
  <c r="B14" i="7"/>
  <c r="B13" i="7"/>
  <c r="D47" i="20"/>
  <c r="D36" i="20"/>
  <c r="D35" i="20"/>
  <c r="D34" i="20"/>
  <c r="D31" i="20"/>
  <c r="D30" i="20"/>
  <c r="D29" i="20"/>
  <c r="D26" i="20"/>
  <c r="D25" i="20"/>
  <c r="D24" i="20"/>
  <c r="D22" i="20"/>
  <c r="D16" i="20"/>
  <c r="B2" i="20"/>
  <c r="D47" i="19"/>
  <c r="D36" i="19"/>
  <c r="D35" i="19"/>
  <c r="D34" i="19"/>
  <c r="D31" i="19"/>
  <c r="D30" i="19"/>
  <c r="D29" i="19"/>
  <c r="D26" i="19"/>
  <c r="D25" i="19"/>
  <c r="D24" i="19"/>
  <c r="D22" i="19"/>
  <c r="D16" i="19"/>
  <c r="B2" i="19"/>
  <c r="D47" i="18"/>
  <c r="D36" i="18"/>
  <c r="D35" i="18"/>
  <c r="D34" i="18"/>
  <c r="D31" i="18"/>
  <c r="D30" i="18"/>
  <c r="D29" i="18"/>
  <c r="D26" i="18"/>
  <c r="D25" i="18"/>
  <c r="D24" i="18"/>
  <c r="D22" i="18"/>
  <c r="D16" i="18"/>
  <c r="B2" i="18"/>
  <c r="D47" i="17"/>
  <c r="D36" i="17"/>
  <c r="D35" i="17"/>
  <c r="D34" i="17"/>
  <c r="D31" i="17"/>
  <c r="D30" i="17"/>
  <c r="D29" i="17"/>
  <c r="D26" i="17"/>
  <c r="D25" i="17"/>
  <c r="D24" i="17"/>
  <c r="D22" i="17"/>
  <c r="D16" i="17"/>
  <c r="B2" i="17"/>
  <c r="D32" i="17" l="1"/>
  <c r="D27" i="17"/>
  <c r="D27" i="19"/>
  <c r="D32" i="20"/>
  <c r="D37" i="18"/>
  <c r="D37" i="17"/>
  <c r="D48" i="17" s="1"/>
  <c r="F13" i="7" s="1"/>
  <c r="D27" i="18"/>
  <c r="D32" i="19"/>
  <c r="D37" i="20"/>
  <c r="D27" i="20"/>
  <c r="D32" i="18"/>
  <c r="D37" i="19"/>
  <c r="D47" i="1"/>
  <c r="D36" i="1"/>
  <c r="D35" i="1"/>
  <c r="D34" i="1"/>
  <c r="D31" i="1"/>
  <c r="D30" i="1"/>
  <c r="D29" i="1"/>
  <c r="D26" i="1"/>
  <c r="D25" i="1"/>
  <c r="D24" i="1"/>
  <c r="D22" i="1"/>
  <c r="D16" i="1"/>
  <c r="D48" i="20" l="1"/>
  <c r="F16" i="7" s="1"/>
  <c r="D48" i="19"/>
  <c r="F15" i="7" s="1"/>
  <c r="D48" i="18"/>
  <c r="F14" i="7" s="1"/>
  <c r="D27" i="1"/>
  <c r="D37" i="1"/>
  <c r="D32" i="1"/>
  <c r="B12" i="7"/>
  <c r="E12" i="7"/>
  <c r="D12" i="7"/>
  <c r="C12" i="7"/>
  <c r="D48" i="1" l="1"/>
  <c r="B2" i="1" l="1"/>
  <c r="F12" i="7" l="1"/>
  <c r="F17" i="7" s="1"/>
  <c r="F18" i="7" s="1"/>
  <c r="F7" i="7" l="1"/>
  <c r="F8" i="7" s="1"/>
</calcChain>
</file>

<file path=xl/sharedStrings.xml><?xml version="1.0" encoding="utf-8"?>
<sst xmlns="http://schemas.openxmlformats.org/spreadsheetml/2006/main" count="272" uniqueCount="73">
  <si>
    <t>TOTAL</t>
  </si>
  <si>
    <t>50% OF ALL ACTIVITIES</t>
  </si>
  <si>
    <t>Une fois rempli, ce document doit être versé sur le Portail de demande en ligne (PDL) dans le cadre de votre demande au volet Initiatives pour l'industrie de la musique : Développement des marchés internationaux pour les imprésarios</t>
  </si>
  <si>
    <t>Les dépenses non admissibles comprennent :</t>
  </si>
  <si>
    <t xml:space="preserve">Les dépenses admissibles comprennent : </t>
  </si>
  <si>
    <t>Instructions :</t>
  </si>
  <si>
    <t>Nom de l'entreprise :</t>
  </si>
  <si>
    <t>TITRE DE L'ACTIVITÉ</t>
  </si>
  <si>
    <t>NOM DE L'ONGLET</t>
  </si>
  <si>
    <t>DATES DE L'ACTIVITÉ</t>
  </si>
  <si>
    <t>DATES DES DÉPLACEMENTS</t>
  </si>
  <si>
    <t>TOTAL DE TOUTES LES ACTIVITÉS :</t>
  </si>
  <si>
    <r>
      <t>Budget - Activité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</t>
    </r>
  </si>
  <si>
    <r>
      <t>Budget - Activité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2</t>
    </r>
  </si>
  <si>
    <r>
      <t>Budget - Activité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3</t>
    </r>
  </si>
  <si>
    <r>
      <t>Budget - Activité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4</t>
    </r>
  </si>
  <si>
    <r>
      <t>Budget - Activité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5</t>
    </r>
  </si>
  <si>
    <t>SOMMAIRE DU BUDGET</t>
  </si>
  <si>
    <t>DÉPENSES</t>
  </si>
  <si>
    <t>ACTIVITÉ 1</t>
  </si>
  <si>
    <t>NOM DE L'ACTIVITÉ</t>
  </si>
  <si>
    <t>NOM ET TITRE DU OU DES REPRÉSENTANTS DE L'ENTREPRISE</t>
  </si>
  <si>
    <t>DESCRIPTION DES DÉPENSES</t>
  </si>
  <si>
    <t>Autre</t>
  </si>
  <si>
    <t>NOTES DE PIED DE PAGE :</t>
  </si>
  <si>
    <t>Tarif</t>
  </si>
  <si>
    <t>Nombre de nuits</t>
  </si>
  <si>
    <t xml:space="preserve">Tarif </t>
  </si>
  <si>
    <t>Nombre de jours</t>
  </si>
  <si>
    <t>SOUS-TOTAL</t>
  </si>
  <si>
    <t>Frais journaliers - représentant de l'entreprise #2</t>
  </si>
  <si>
    <t>Frais journaliers - représentant de l'entreprise #3</t>
  </si>
  <si>
    <t>Frais journaliers - représentant de l'entreprise #1</t>
  </si>
  <si>
    <t>Hotel - représentant de l'entreprise #1</t>
  </si>
  <si>
    <t>Hotel - représentant de l'entreprise #2</t>
  </si>
  <si>
    <t>Hotel - représentant de l'entreprise #3</t>
  </si>
  <si>
    <t>Transport local</t>
  </si>
  <si>
    <t>Droits d'inscription - représentant de l'entreprise #2</t>
  </si>
  <si>
    <t>Droits d'inscription - représentant de l'entreprise #3</t>
  </si>
  <si>
    <t>Vol - représentant de l'entreprise #1</t>
  </si>
  <si>
    <t>Droits d'inscription - représentant de l'entreprise #1</t>
  </si>
  <si>
    <t>Vol - représentant de l'entreprise #2</t>
  </si>
  <si>
    <t>Vol - représentant de l'entreprise #3</t>
  </si>
  <si>
    <t>Frais de déplacement</t>
  </si>
  <si>
    <t xml:space="preserve">Frais d'hébergement </t>
  </si>
  <si>
    <t>Frais journaliers - national</t>
  </si>
  <si>
    <t>Frais journaliers - international</t>
  </si>
  <si>
    <r>
      <t xml:space="preserve">1. </t>
    </r>
    <r>
      <rPr>
        <b/>
        <sz val="12"/>
        <rFont val="Arial"/>
        <family val="2"/>
      </rPr>
      <t xml:space="preserve">Sommaire du budget : </t>
    </r>
    <r>
      <rPr>
        <sz val="12"/>
        <rFont val="Arial"/>
        <family val="2"/>
      </rPr>
      <t xml:space="preserve">Veuillez remplir les cellules VERTES. Cette feuille de calcul se remplit automatiquement. Veuillez passer à la feuille de calcul du budget pour chaque activité dans l'onglet </t>
    </r>
    <r>
      <rPr>
        <b/>
        <i/>
        <sz val="12"/>
        <rFont val="Arial"/>
        <family val="2"/>
      </rPr>
      <t>Budget - Activité X</t>
    </r>
    <r>
      <rPr>
        <sz val="12"/>
        <rFont val="Arial"/>
        <family val="2"/>
      </rPr>
      <t>.</t>
    </r>
  </si>
  <si>
    <t>DATES DU DÉPLACEMENT</t>
  </si>
  <si>
    <r>
      <t xml:space="preserve">-Veuillez remplir les cellules VERTES. Cette feuille de calcul se remplit automatiquement lorsque vous écrivez sous les onglets </t>
    </r>
    <r>
      <rPr>
        <b/>
        <i/>
        <sz val="12"/>
        <rFont val="Arial"/>
        <family val="2"/>
      </rPr>
      <t>Budget - Activité X.</t>
    </r>
    <r>
      <rPr>
        <i/>
        <sz val="12"/>
        <rFont val="Arial"/>
        <family val="2"/>
      </rPr>
      <t xml:space="preserve"> 
-Veuillez passer à la feuille de calcul du budget pour chaque activité dans l'onglet </t>
    </r>
    <r>
      <rPr>
        <b/>
        <i/>
        <sz val="12"/>
        <rFont val="Arial"/>
        <family val="2"/>
      </rPr>
      <t>Budget - Activité X.</t>
    </r>
  </si>
  <si>
    <t>ACTIVITÉ 2</t>
  </si>
  <si>
    <t>ACTIVITÉ 3</t>
  </si>
  <si>
    <t>ACTIVITÉ 4</t>
  </si>
  <si>
    <t>ACTIVITÉ 5</t>
  </si>
  <si>
    <t>TEST : Les demandeurs peuvent solliciter jusqu'à 50 % de toutes les dépenses admissibles par entreprise, jusqu'à un maximum de 10 000 $, comme indiqué dans les Lignes directrices du volet Initiatives pour l'industrie de la musique : Développement des marchés internationaux pour les imprésarios.</t>
  </si>
  <si>
    <t>DEMANDE AU TITRE DU VOLET INITIATIVES POUR L'INDUSTRIE DE LA MUSIQUE : DÉVELOPPEMENT DES MARCHÉS INTERNATIONAUX POUR LES IMPRÉSARIOS</t>
  </si>
  <si>
    <t>Demande au titre du volet Initiatives pour l'industrie de la musique : Développement des marchés internationaux pour les imprésarios</t>
  </si>
  <si>
    <t>Demande maximale du demandeur au titre du volet Initiatives pour l'industrie de la musique : Développement des marchés internationaux</t>
  </si>
  <si>
    <t>• Frais d'accueil et de réception.
• Frais commerciaux de base comme la conception et l’impression de cartes professionnelles et de catalogues normaux. 
• Frais de communication comme les frais de location de téléphone mobile des appels interurbains, etc.
• Coûts associés aux représentants inadmissibles de la société et aux représentants supplémentaires, dépassant le plafond du programme.</t>
  </si>
  <si>
    <t>Frais d'inscription</t>
  </si>
  <si>
    <t>Matériel de marketing/Initiatives de développement des audiences internationales</t>
  </si>
  <si>
    <t>Vous trouverez ci-dessous la liste des onglets de la feuille de calcul :</t>
  </si>
  <si>
    <t>• Frais de déplacement – y compris le vol et le transport local. Les voyages en avion doivent être en classe économique et doivent refléter les coûts de réservation au moins 30 jours avant le voyage. 
• Frais d'hébergement – les frais d'hôtel doivent être calculés à des tarifs modérés par nuit et doivent refléter la moyenne pour la destination ou l'activité du voyage.
• Frais journaliers – plafonnées à 75 $CAN par jour pour les voyages intérieurs et à 100 $CAN par jour pour les voyages internationaux (y compris les repas quotidiens et les frais accessoires). 
• Inscription – y compris les frais d'inscription et de participation.                                                                                                               
• Matériel de marketing – y compris le matériel de conception, de production et d'expédition créé spécifiquement pour les activités proposées.
• Initiatives de développement des audiences internationales.</t>
  </si>
  <si>
    <t>-Veuillez remplir les cellules VERTES.
-Vous pouvez ajouter ou supprimer des linges, au besoin.
-Veuillez vous reporter aux lignes directrices du volet Initiatives pour l'industrie de la musique : Développement des marchés internationaux pour les imprésarios pour obtenir des détails sur les dépenses admissibles et non admissibles.</t>
  </si>
  <si>
    <t>-Veuillez remplir les cellules VERTES.
-Vous pouvez ajouter ou supprimer des linges, au besoin.   
-Veuillez vous reporter aux lignes directrices du volet Initiatives pour l'industrie de la musique : Développement des marchés internationaux pour les imprésarios pour obtenir des détails sur les dépenses admissibles et non admissibles.</t>
  </si>
  <si>
    <r>
      <t xml:space="preserve">2. </t>
    </r>
    <r>
      <rPr>
        <b/>
        <i/>
        <sz val="12"/>
        <rFont val="Arial"/>
        <family val="2"/>
      </rPr>
      <t xml:space="preserve">Budget - Activité X : </t>
    </r>
    <r>
      <rPr>
        <sz val="12"/>
        <rFont val="Arial"/>
        <family val="2"/>
      </rPr>
      <t xml:space="preserve">Veuillez remplir les cellules VERTES. Vous pouvez ajouter ou supprimer des linges, au besoin. Toute autre information se remplira automatiquement. </t>
    </r>
  </si>
  <si>
    <t>2023-2024 VOLET DÉVELOPPEMENT DES MARCHÉS INTERNATIONAUX POUR LES IMPRÉSARIOS
INSTRUCTIONS POUR LE MODÈLE DE BUDGET DES ACTIVITÉS</t>
  </si>
  <si>
    <t>VOLET DÉVELOPPEMENT DES MARCHÉS INTERNATIONAUX POUR LES IMPRÉSARIOS
SOMMAIRE DU BUDGET</t>
  </si>
  <si>
    <r>
      <t>VOLET DÉVELOPPEMENT DES MARCHÉS INTERNATIONAUX POUR LES IMPRÉSARIOS
BUDGET - ACTIVITÉ N</t>
    </r>
    <r>
      <rPr>
        <b/>
        <vertAlign val="superscript"/>
        <sz val="16"/>
        <color theme="0"/>
        <rFont val="Arial"/>
        <family val="2"/>
      </rPr>
      <t>O</t>
    </r>
    <r>
      <rPr>
        <b/>
        <sz val="16"/>
        <color theme="0"/>
        <rFont val="Arial"/>
        <family val="2"/>
      </rPr>
      <t xml:space="preserve"> 1</t>
    </r>
  </si>
  <si>
    <r>
      <t>VOLET DÉVELOPPEMENT DES MARCHÉS INTERNATIONAUX POUR LES IMPRÉSARIOS
BUDGET - ACTIVITÉ N</t>
    </r>
    <r>
      <rPr>
        <b/>
        <vertAlign val="superscript"/>
        <sz val="16"/>
        <color theme="0"/>
        <rFont val="Arial"/>
        <family val="2"/>
      </rPr>
      <t>O</t>
    </r>
    <r>
      <rPr>
        <b/>
        <sz val="16"/>
        <color theme="0"/>
        <rFont val="Arial"/>
        <family val="2"/>
      </rPr>
      <t xml:space="preserve"> 2</t>
    </r>
  </si>
  <si>
    <r>
      <t>VOLET DÉVELOPPEMENT DES MARCHÉS INTERNATIONAUX POUR LES IMPRÉSARIOS
BUDGET - ACTIVITÉ N</t>
    </r>
    <r>
      <rPr>
        <b/>
        <vertAlign val="superscript"/>
        <sz val="16"/>
        <color theme="0"/>
        <rFont val="Arial"/>
        <family val="2"/>
      </rPr>
      <t>O</t>
    </r>
    <r>
      <rPr>
        <b/>
        <sz val="16"/>
        <color theme="0"/>
        <rFont val="Arial"/>
        <family val="2"/>
      </rPr>
      <t xml:space="preserve"> 3</t>
    </r>
  </si>
  <si>
    <r>
      <t>VOLET DÉVELOPPEMENT DES MARCHÉS INTERNATIONAUX POUR LES IMPRÉSARIOS
BUDGET - ACTIVITÉ N</t>
    </r>
    <r>
      <rPr>
        <b/>
        <vertAlign val="superscript"/>
        <sz val="16"/>
        <color theme="0"/>
        <rFont val="Arial"/>
        <family val="2"/>
      </rPr>
      <t>O</t>
    </r>
    <r>
      <rPr>
        <b/>
        <sz val="16"/>
        <color theme="0"/>
        <rFont val="Arial"/>
        <family val="2"/>
      </rPr>
      <t xml:space="preserve"> 4</t>
    </r>
  </si>
  <si>
    <r>
      <t>VOLET DÉVELOPPEMENT DES MARCHÉS INTERNATIONAUX POUR LES IMPRÉSARIOS
BUDGET - ACTIVITÉ N</t>
    </r>
    <r>
      <rPr>
        <b/>
        <vertAlign val="superscript"/>
        <sz val="16"/>
        <color theme="0"/>
        <rFont val="Arial"/>
        <family val="2"/>
      </rPr>
      <t>O</t>
    </r>
    <r>
      <rPr>
        <b/>
        <sz val="16"/>
        <color theme="0"/>
        <rFont val="Arial"/>
        <family val="2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</si>
</sst>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[$-409]mmmm\ d\,\ yyyy;@"/>
    <numFmt numFmtId="166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4"/>
      <color theme="0"/>
      <name val="Arial"/>
      <family val="2"/>
    </font>
    <font>
      <sz val="16"/>
      <color theme="0"/>
      <name val="Arial"/>
      <family val="2"/>
    </font>
    <font>
      <u/>
      <sz val="1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6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49" fontId="0" fillId="0" borderId="0"/>
    <xf numFmtId="12" fontId="1" fillId="0" borderId="0" applyFont="0" applyFill="0" applyProtection="0"/>
    <xf numFmtId="0" fontId="1" fillId="0" borderId="0"/>
    <xf numFmtId="49" fontId="1" fillId="0" borderId="0"/>
    <xf numFmtId="44" fontId="1" fillId="0" borderId="0" applyFont="0" applyFill="0" applyBorder="0" applyAlignment="0" applyProtection="0"/>
    <xf numFmtId="0" fontId="1" fillId="0" borderId="0"/>
  </cellStyleXfs>
  <cellXfs count="187">
    <xf numFmtId="49" fontId="0" fillId="0" borderId="0" xfId="0"/>
    <xf numFmtId="49" fontId="10" fillId="0" borderId="0" xfId="0" applyFont="1" applyFill="1" applyAlignment="1" applyProtection="1">
      <alignment vertical="center"/>
      <protection locked="0"/>
    </xf>
    <xf numFmtId="49" fontId="6" fillId="0" borderId="0" xfId="0" applyFont="1" applyAlignment="1" applyProtection="1">
      <alignment horizontal="left" vertical="center"/>
      <protection locked="0"/>
    </xf>
    <xf numFmtId="49" fontId="4" fillId="0" borderId="0" xfId="0" applyFont="1" applyAlignment="1" applyProtection="1">
      <alignment horizontal="left" vertical="center"/>
      <protection locked="0"/>
    </xf>
    <xf numFmtId="49" fontId="4" fillId="0" borderId="0" xfId="0" applyFont="1" applyAlignment="1" applyProtection="1">
      <alignment vertical="center"/>
      <protection locked="0"/>
    </xf>
    <xf numFmtId="49" fontId="4" fillId="0" borderId="0" xfId="0" applyFont="1" applyFill="1" applyAlignment="1" applyProtection="1">
      <alignment vertical="center"/>
      <protection locked="0"/>
    </xf>
    <xf numFmtId="49" fontId="4" fillId="0" borderId="0" xfId="0" applyFont="1" applyBorder="1" applyAlignment="1" applyProtection="1">
      <alignment vertical="center"/>
      <protection locked="0"/>
    </xf>
    <xf numFmtId="0" fontId="4" fillId="3" borderId="7" xfId="0" applyNumberFormat="1" applyFont="1" applyFill="1" applyBorder="1" applyAlignment="1" applyProtection="1">
      <alignment vertical="center"/>
    </xf>
    <xf numFmtId="0" fontId="4" fillId="3" borderId="30" xfId="0" applyNumberFormat="1" applyFont="1" applyFill="1" applyBorder="1" applyAlignment="1" applyProtection="1">
      <alignment vertical="center"/>
    </xf>
    <xf numFmtId="0" fontId="12" fillId="0" borderId="0" xfId="2" applyFont="1" applyFill="1" applyBorder="1" applyProtection="1">
      <protection hidden="1"/>
    </xf>
    <xf numFmtId="0" fontId="13" fillId="0" borderId="38" xfId="2" applyFont="1" applyBorder="1" applyAlignment="1" applyProtection="1">
      <protection hidden="1"/>
    </xf>
    <xf numFmtId="0" fontId="4" fillId="0" borderId="0" xfId="2" applyFont="1" applyProtection="1">
      <protection hidden="1"/>
    </xf>
    <xf numFmtId="0" fontId="4" fillId="0" borderId="38" xfId="2" applyFont="1" applyBorder="1" applyAlignment="1" applyProtection="1">
      <protection hidden="1"/>
    </xf>
    <xf numFmtId="0" fontId="4" fillId="0" borderId="0" xfId="2" applyFont="1" applyAlignment="1" applyProtection="1">
      <alignment vertical="center"/>
      <protection hidden="1"/>
    </xf>
    <xf numFmtId="0" fontId="6" fillId="0" borderId="0" xfId="2" applyFont="1" applyProtection="1">
      <protection hidden="1"/>
    </xf>
    <xf numFmtId="0" fontId="1" fillId="0" borderId="39" xfId="2" applyBorder="1" applyAlignment="1" applyProtection="1">
      <protection hidden="1"/>
    </xf>
    <xf numFmtId="0" fontId="1" fillId="0" borderId="0" xfId="2" applyProtection="1">
      <protection hidden="1"/>
    </xf>
    <xf numFmtId="49" fontId="10" fillId="2" borderId="8" xfId="0" applyFont="1" applyFill="1" applyBorder="1" applyAlignment="1" applyProtection="1">
      <alignment vertical="center"/>
      <protection hidden="1"/>
    </xf>
    <xf numFmtId="49" fontId="4" fillId="0" borderId="0" xfId="0" applyFont="1" applyAlignment="1" applyProtection="1">
      <alignment vertical="center"/>
      <protection hidden="1"/>
    </xf>
    <xf numFmtId="49" fontId="7" fillId="0" borderId="8" xfId="0" applyFont="1" applyBorder="1" applyAlignment="1" applyProtection="1">
      <alignment vertical="center"/>
      <protection hidden="1"/>
    </xf>
    <xf numFmtId="166" fontId="6" fillId="0" borderId="13" xfId="1" applyNumberFormat="1" applyFont="1" applyFill="1" applyBorder="1" applyAlignment="1" applyProtection="1">
      <alignment horizontal="center" vertical="center"/>
      <protection hidden="1"/>
    </xf>
    <xf numFmtId="164" fontId="6" fillId="4" borderId="8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" xfId="0" applyFont="1" applyFill="1" applyBorder="1" applyAlignment="1" applyProtection="1">
      <alignment horizontal="center" vertical="center" wrapText="1"/>
      <protection hidden="1"/>
    </xf>
    <xf numFmtId="164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Font="1" applyAlignment="1" applyProtection="1">
      <alignment vertical="center" wrapText="1"/>
      <protection hidden="1"/>
    </xf>
    <xf numFmtId="49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4" fontId="4" fillId="0" borderId="13" xfId="0" applyNumberFormat="1" applyFont="1" applyFill="1" applyBorder="1" applyAlignment="1" applyProtection="1">
      <alignment horizontal="center" vertical="center"/>
      <protection hidden="1"/>
    </xf>
    <xf numFmtId="49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" xfId="0" applyNumberFormat="1" applyFont="1" applyFill="1" applyBorder="1" applyAlignment="1" applyProtection="1">
      <alignment horizontal="center" vertical="center"/>
      <protection hidden="1"/>
    </xf>
    <xf numFmtId="165" fontId="4" fillId="4" borderId="1" xfId="0" applyNumberFormat="1" applyFont="1" applyFill="1" applyBorder="1" applyAlignment="1" applyProtection="1">
      <alignment horizontal="center" vertical="center"/>
      <protection hidden="1"/>
    </xf>
    <xf numFmtId="44" fontId="4" fillId="4" borderId="13" xfId="0" applyNumberFormat="1" applyFont="1" applyFill="1" applyBorder="1" applyAlignment="1" applyProtection="1">
      <alignment horizontal="center" vertical="center"/>
      <protection hidden="1"/>
    </xf>
    <xf numFmtId="49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hidden="1"/>
    </xf>
    <xf numFmtId="44" fontId="6" fillId="4" borderId="13" xfId="0" applyNumberFormat="1" applyFont="1" applyFill="1" applyBorder="1" applyAlignment="1" applyProtection="1">
      <alignment vertical="center"/>
      <protection hidden="1"/>
    </xf>
    <xf numFmtId="164" fontId="6" fillId="2" borderId="15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2" xfId="0" applyNumberFormat="1" applyFont="1" applyFill="1" applyBorder="1" applyAlignment="1" applyProtection="1">
      <alignment horizontal="left" vertical="center" wrapText="1"/>
      <protection hidden="1"/>
    </xf>
    <xf numFmtId="166" fontId="6" fillId="0" borderId="16" xfId="1" applyNumberFormat="1" applyFont="1" applyFill="1" applyBorder="1" applyAlignment="1" applyProtection="1">
      <alignment horizontal="right" vertical="center"/>
      <protection hidden="1"/>
    </xf>
    <xf numFmtId="49" fontId="4" fillId="0" borderId="0" xfId="0" applyFont="1" applyBorder="1" applyAlignment="1" applyProtection="1">
      <alignment vertical="center"/>
      <protection hidden="1"/>
    </xf>
    <xf numFmtId="44" fontId="6" fillId="3" borderId="13" xfId="1" applyNumberFormat="1" applyFont="1" applyFill="1" applyBorder="1" applyAlignment="1" applyProtection="1">
      <alignment horizontal="center" vertical="center"/>
      <protection locked="0"/>
    </xf>
    <xf numFmtId="44" fontId="6" fillId="0" borderId="13" xfId="1" applyNumberFormat="1" applyFont="1" applyFill="1" applyBorder="1" applyAlignment="1" applyProtection="1">
      <alignment horizontal="center" vertical="center"/>
      <protection hidden="1"/>
    </xf>
    <xf numFmtId="49" fontId="10" fillId="2" borderId="8" xfId="0" applyFont="1" applyFill="1" applyBorder="1" applyAlignment="1" applyProtection="1">
      <alignment vertical="center"/>
    </xf>
    <xf numFmtId="164" fontId="7" fillId="0" borderId="33" xfId="0" applyNumberFormat="1" applyFont="1" applyBorder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horizontal="left" vertical="center"/>
    </xf>
    <xf numFmtId="0" fontId="4" fillId="3" borderId="6" xfId="0" applyNumberFormat="1" applyFont="1" applyFill="1" applyBorder="1" applyAlignment="1" applyProtection="1">
      <alignment vertical="center"/>
      <protection locked="0"/>
    </xf>
    <xf numFmtId="165" fontId="4" fillId="3" borderId="6" xfId="0" applyNumberFormat="1" applyFont="1" applyFill="1" applyBorder="1" applyAlignment="1" applyProtection="1">
      <alignment horizontal="left" vertical="center"/>
      <protection locked="0"/>
    </xf>
    <xf numFmtId="164" fontId="5" fillId="5" borderId="1" xfId="3" applyNumberFormat="1" applyFont="1" applyFill="1" applyBorder="1" applyAlignment="1" applyProtection="1">
      <alignment horizontal="center" vertical="center"/>
    </xf>
    <xf numFmtId="3" fontId="5" fillId="5" borderId="1" xfId="3" applyNumberFormat="1" applyFont="1" applyFill="1" applyBorder="1" applyAlignment="1" applyProtection="1">
      <alignment horizontal="center" vertical="center"/>
    </xf>
    <xf numFmtId="49" fontId="4" fillId="0" borderId="22" xfId="3" applyFont="1" applyFill="1" applyBorder="1" applyAlignment="1" applyProtection="1">
      <alignment horizontal="left" vertical="center" wrapText="1"/>
      <protection locked="0"/>
    </xf>
    <xf numFmtId="44" fontId="6" fillId="0" borderId="23" xfId="4" applyFont="1" applyFill="1" applyBorder="1" applyAlignment="1" applyProtection="1">
      <alignment horizontal="center" vertical="center"/>
      <protection locked="0"/>
    </xf>
    <xf numFmtId="49" fontId="4" fillId="0" borderId="24" xfId="3" applyFont="1" applyFill="1" applyBorder="1" applyAlignment="1" applyProtection="1">
      <alignment horizontal="left" vertical="center" wrapText="1"/>
      <protection locked="0"/>
    </xf>
    <xf numFmtId="44" fontId="6" fillId="0" borderId="25" xfId="4" applyFont="1" applyFill="1" applyBorder="1" applyAlignment="1" applyProtection="1">
      <alignment horizontal="center" vertical="center"/>
      <protection locked="0"/>
    </xf>
    <xf numFmtId="49" fontId="4" fillId="0" borderId="52" xfId="3" applyFont="1" applyFill="1" applyBorder="1" applyAlignment="1" applyProtection="1">
      <alignment horizontal="left" vertical="center" wrapText="1"/>
      <protection locked="0"/>
    </xf>
    <xf numFmtId="49" fontId="4" fillId="0" borderId="22" xfId="3" applyFont="1" applyFill="1" applyBorder="1" applyAlignment="1" applyProtection="1">
      <alignment horizontal="left" vertical="center"/>
      <protection locked="0"/>
    </xf>
    <xf numFmtId="49" fontId="4" fillId="0" borderId="55" xfId="3" applyFont="1" applyFill="1" applyBorder="1" applyAlignment="1" applyProtection="1">
      <alignment horizontal="left" vertical="center"/>
      <protection locked="0"/>
    </xf>
    <xf numFmtId="44" fontId="6" fillId="4" borderId="40" xfId="0" applyNumberFormat="1" applyFont="1" applyFill="1" applyBorder="1" applyAlignment="1" applyProtection="1">
      <alignment horizontal="center" vertical="center"/>
    </xf>
    <xf numFmtId="164" fontId="5" fillId="5" borderId="58" xfId="3" applyNumberFormat="1" applyFont="1" applyFill="1" applyBorder="1" applyAlignment="1" applyProtection="1">
      <alignment vertical="center"/>
    </xf>
    <xf numFmtId="44" fontId="14" fillId="5" borderId="59" xfId="4" applyFont="1" applyFill="1" applyBorder="1" applyAlignment="1" applyProtection="1">
      <alignment horizontal="center" vertical="center"/>
    </xf>
    <xf numFmtId="44" fontId="14" fillId="5" borderId="54" xfId="4" applyFont="1" applyFill="1" applyBorder="1" applyAlignment="1" applyProtection="1">
      <alignment horizontal="center" vertical="center"/>
    </xf>
    <xf numFmtId="44" fontId="6" fillId="3" borderId="41" xfId="4" applyFont="1" applyFill="1" applyBorder="1" applyAlignment="1" applyProtection="1">
      <alignment horizontal="center" vertical="center"/>
      <protection locked="0"/>
    </xf>
    <xf numFmtId="44" fontId="6" fillId="3" borderId="26" xfId="4" applyFont="1" applyFill="1" applyBorder="1" applyAlignment="1" applyProtection="1">
      <alignment horizontal="center" vertical="center"/>
      <protection locked="0"/>
    </xf>
    <xf numFmtId="44" fontId="6" fillId="3" borderId="23" xfId="4" applyFont="1" applyFill="1" applyBorder="1" applyAlignment="1" applyProtection="1">
      <alignment horizontal="center" vertical="center"/>
      <protection locked="0"/>
    </xf>
    <xf numFmtId="44" fontId="6" fillId="3" borderId="25" xfId="4" applyFont="1" applyFill="1" applyBorder="1" applyAlignment="1" applyProtection="1">
      <alignment horizontal="center" vertical="center"/>
      <protection locked="0"/>
    </xf>
    <xf numFmtId="1" fontId="4" fillId="3" borderId="23" xfId="3" applyNumberFormat="1" applyFont="1" applyFill="1" applyBorder="1" applyAlignment="1" applyProtection="1">
      <alignment horizontal="center" vertical="center" wrapText="1"/>
      <protection locked="0"/>
    </xf>
    <xf numFmtId="1" fontId="4" fillId="3" borderId="25" xfId="3" applyNumberFormat="1" applyFont="1" applyFill="1" applyBorder="1" applyAlignment="1" applyProtection="1">
      <alignment horizontal="center" vertical="center" wrapText="1"/>
      <protection locked="0"/>
    </xf>
    <xf numFmtId="1" fontId="4" fillId="3" borderId="56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3" xfId="5" applyFont="1" applyFill="1" applyBorder="1" applyAlignment="1" applyProtection="1">
      <alignment horizontal="left" vertical="center" wrapText="1"/>
      <protection locked="0"/>
    </xf>
    <xf numFmtId="0" fontId="4" fillId="3" borderId="25" xfId="5" applyFont="1" applyFill="1" applyBorder="1" applyAlignment="1" applyProtection="1">
      <alignment horizontal="left" vertical="center" wrapText="1"/>
      <protection locked="0"/>
    </xf>
    <xf numFmtId="0" fontId="6" fillId="4" borderId="57" xfId="5" applyFont="1" applyFill="1" applyBorder="1" applyAlignment="1" applyProtection="1">
      <alignment horizontal="left" vertical="center" wrapText="1"/>
    </xf>
    <xf numFmtId="44" fontId="6" fillId="3" borderId="23" xfId="4" applyFont="1" applyFill="1" applyBorder="1" applyAlignment="1" applyProtection="1">
      <alignment horizontal="left" vertical="center" wrapText="1"/>
      <protection locked="0"/>
    </xf>
    <xf numFmtId="44" fontId="6" fillId="3" borderId="25" xfId="4" applyFont="1" applyFill="1" applyBorder="1" applyAlignment="1" applyProtection="1">
      <alignment horizontal="left" vertical="center" wrapText="1"/>
      <protection locked="0"/>
    </xf>
    <xf numFmtId="0" fontId="4" fillId="3" borderId="31" xfId="5" applyFont="1" applyFill="1" applyBorder="1" applyAlignment="1" applyProtection="1">
      <alignment horizontal="left" vertical="center" wrapText="1"/>
      <protection locked="0"/>
    </xf>
    <xf numFmtId="0" fontId="4" fillId="3" borderId="32" xfId="5" applyFont="1" applyFill="1" applyBorder="1" applyAlignment="1" applyProtection="1">
      <alignment horizontal="left" vertical="center" wrapText="1"/>
      <protection locked="0"/>
    </xf>
    <xf numFmtId="44" fontId="4" fillId="3" borderId="23" xfId="3" applyNumberFormat="1" applyFont="1" applyFill="1" applyBorder="1" applyAlignment="1" applyProtection="1">
      <alignment horizontal="left" vertical="center" wrapText="1"/>
      <protection locked="0"/>
    </xf>
    <xf numFmtId="44" fontId="4" fillId="3" borderId="25" xfId="3" applyNumberFormat="1" applyFont="1" applyFill="1" applyBorder="1" applyAlignment="1" applyProtection="1">
      <alignment horizontal="left" vertical="center" wrapText="1"/>
      <protection locked="0"/>
    </xf>
    <xf numFmtId="44" fontId="4" fillId="3" borderId="53" xfId="3" applyNumberFormat="1" applyFont="1" applyFill="1" applyBorder="1" applyAlignment="1" applyProtection="1">
      <alignment horizontal="left" vertical="center" wrapText="1"/>
      <protection locked="0"/>
    </xf>
    <xf numFmtId="44" fontId="4" fillId="0" borderId="23" xfId="3" applyNumberFormat="1" applyFont="1" applyFill="1" applyBorder="1" applyAlignment="1" applyProtection="1">
      <alignment horizontal="left" vertical="center" wrapText="1"/>
      <protection locked="0"/>
    </xf>
    <xf numFmtId="44" fontId="4" fillId="0" borderId="25" xfId="3" applyNumberFormat="1" applyFont="1" applyFill="1" applyBorder="1" applyAlignment="1" applyProtection="1">
      <alignment horizontal="left" vertical="center" wrapText="1"/>
      <protection locked="0"/>
    </xf>
    <xf numFmtId="44" fontId="4" fillId="0" borderId="56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Font="1" applyAlignment="1" applyProtection="1">
      <alignment vertical="center"/>
      <protection hidden="1"/>
    </xf>
    <xf numFmtId="164" fontId="6" fillId="0" borderId="19" xfId="0" applyNumberFormat="1" applyFont="1" applyFill="1" applyBorder="1" applyAlignment="1" applyProtection="1">
      <alignment horizontal="left" vertical="center"/>
    </xf>
    <xf numFmtId="44" fontId="16" fillId="3" borderId="26" xfId="4" applyFont="1" applyFill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wrapText="1"/>
      <protection hidden="1"/>
    </xf>
    <xf numFmtId="44" fontId="19" fillId="3" borderId="26" xfId="4" applyFont="1" applyFill="1" applyBorder="1" applyAlignment="1" applyProtection="1">
      <alignment horizontal="center" vertical="center"/>
      <protection locked="0"/>
    </xf>
    <xf numFmtId="49" fontId="4" fillId="0" borderId="0" xfId="0" applyFont="1" applyFill="1" applyAlignment="1" applyProtection="1">
      <alignment vertical="center"/>
      <protection hidden="1"/>
    </xf>
    <xf numFmtId="44" fontId="5" fillId="5" borderId="54" xfId="4" applyFont="1" applyFill="1" applyBorder="1" applyAlignment="1" applyProtection="1">
      <alignment horizontal="center" vertical="center"/>
    </xf>
    <xf numFmtId="0" fontId="14" fillId="5" borderId="54" xfId="5" applyFont="1" applyFill="1" applyBorder="1" applyAlignment="1" applyProtection="1">
      <alignment horizontal="left" vertical="center" wrapText="1"/>
    </xf>
    <xf numFmtId="164" fontId="10" fillId="4" borderId="63" xfId="0" applyNumberFormat="1" applyFont="1" applyFill="1" applyBorder="1" applyAlignment="1" applyProtection="1">
      <alignment horizontal="center" vertical="center"/>
    </xf>
    <xf numFmtId="164" fontId="10" fillId="4" borderId="64" xfId="0" applyNumberFormat="1" applyFont="1" applyFill="1" applyBorder="1" applyAlignment="1" applyProtection="1">
      <alignment horizontal="center" vertical="center"/>
    </xf>
    <xf numFmtId="44" fontId="6" fillId="4" borderId="40" xfId="4" applyFont="1" applyFill="1" applyBorder="1" applyAlignment="1" applyProtection="1">
      <alignment horizontal="center" vertical="center"/>
    </xf>
    <xf numFmtId="44" fontId="6" fillId="4" borderId="40" xfId="4" applyFont="1" applyFill="1" applyBorder="1" applyAlignment="1" applyProtection="1">
      <alignment horizontal="left" vertical="center" wrapText="1"/>
    </xf>
    <xf numFmtId="164" fontId="5" fillId="5" borderId="1" xfId="3" applyNumberFormat="1" applyFont="1" applyFill="1" applyBorder="1" applyAlignment="1" applyProtection="1">
      <alignment vertical="center"/>
    </xf>
    <xf numFmtId="44" fontId="14" fillId="5" borderId="1" xfId="4" applyFont="1" applyFill="1" applyBorder="1" applyAlignment="1" applyProtection="1">
      <alignment horizontal="center" vertical="center"/>
    </xf>
    <xf numFmtId="44" fontId="5" fillId="5" borderId="1" xfId="4" applyFont="1" applyFill="1" applyBorder="1" applyAlignment="1" applyProtection="1">
      <alignment horizontal="center" vertical="center"/>
    </xf>
    <xf numFmtId="0" fontId="14" fillId="5" borderId="1" xfId="5" applyFont="1" applyFill="1" applyBorder="1" applyAlignment="1" applyProtection="1">
      <alignment horizontal="left" vertical="center" wrapText="1"/>
    </xf>
    <xf numFmtId="164" fontId="5" fillId="5" borderId="1" xfId="3" applyNumberFormat="1" applyFont="1" applyFill="1" applyBorder="1" applyAlignment="1" applyProtection="1">
      <alignment horizontal="left" vertical="center"/>
    </xf>
    <xf numFmtId="49" fontId="4" fillId="4" borderId="65" xfId="3" applyFont="1" applyFill="1" applyBorder="1" applyAlignment="1" applyProtection="1">
      <alignment vertical="center" wrapText="1"/>
    </xf>
    <xf numFmtId="49" fontId="4" fillId="4" borderId="2" xfId="0" applyNumberFormat="1" applyFont="1" applyFill="1" applyBorder="1" applyAlignment="1" applyProtection="1">
      <alignment vertical="center" wrapText="1"/>
    </xf>
    <xf numFmtId="49" fontId="4" fillId="4" borderId="40" xfId="0" applyNumberFormat="1" applyFont="1" applyFill="1" applyBorder="1" applyAlignment="1" applyProtection="1">
      <alignment vertical="center" wrapText="1"/>
    </xf>
    <xf numFmtId="44" fontId="9" fillId="5" borderId="1" xfId="4" applyFont="1" applyFill="1" applyBorder="1" applyAlignment="1" applyProtection="1">
      <alignment horizontal="center" vertical="center"/>
    </xf>
    <xf numFmtId="0" fontId="9" fillId="5" borderId="1" xfId="5" applyFont="1" applyFill="1" applyBorder="1" applyAlignment="1" applyProtection="1">
      <alignment horizontal="left" vertical="center" wrapText="1"/>
    </xf>
    <xf numFmtId="44" fontId="6" fillId="4" borderId="1" xfId="4" applyFont="1" applyFill="1" applyBorder="1" applyAlignment="1" applyProtection="1">
      <alignment horizontal="center" vertical="center"/>
    </xf>
    <xf numFmtId="0" fontId="6" fillId="4" borderId="1" xfId="5" applyFont="1" applyFill="1" applyBorder="1" applyAlignment="1" applyProtection="1">
      <alignment horizontal="left" vertical="center" wrapText="1"/>
    </xf>
    <xf numFmtId="164" fontId="6" fillId="0" borderId="58" xfId="0" applyNumberFormat="1" applyFont="1" applyFill="1" applyBorder="1" applyAlignment="1" applyProtection="1">
      <alignment horizontal="left" vertical="center"/>
    </xf>
    <xf numFmtId="164" fontId="11" fillId="5" borderId="14" xfId="0" applyNumberFormat="1" applyFont="1" applyFill="1" applyBorder="1" applyAlignment="1" applyProtection="1">
      <alignment horizontal="left" vertical="center"/>
      <protection hidden="1"/>
    </xf>
    <xf numFmtId="164" fontId="11" fillId="5" borderId="4" xfId="0" applyNumberFormat="1" applyFont="1" applyFill="1" applyBorder="1" applyAlignment="1" applyProtection="1">
      <alignment horizontal="left" vertical="center"/>
      <protection hidden="1"/>
    </xf>
    <xf numFmtId="164" fontId="11" fillId="5" borderId="9" xfId="0" applyNumberFormat="1" applyFont="1" applyFill="1" applyBorder="1" applyAlignment="1" applyProtection="1">
      <alignment horizontal="left" vertical="center"/>
      <protection hidden="1"/>
    </xf>
    <xf numFmtId="164" fontId="6" fillId="2" borderId="14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4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4" borderId="8" xfId="0" applyNumberFormat="1" applyFont="1" applyFill="1" applyBorder="1" applyAlignment="1" applyProtection="1">
      <alignment vertical="center"/>
      <protection hidden="1"/>
    </xf>
    <xf numFmtId="164" fontId="6" fillId="4" borderId="1" xfId="0" applyNumberFormat="1" applyFont="1" applyFill="1" applyBorder="1" applyAlignment="1" applyProtection="1">
      <alignment vertical="center"/>
      <protection hidden="1"/>
    </xf>
    <xf numFmtId="164" fontId="6" fillId="4" borderId="8" xfId="0" applyNumberFormat="1" applyFont="1" applyFill="1" applyBorder="1" applyAlignment="1" applyProtection="1">
      <alignment vertical="center" wrapText="1"/>
      <protection hidden="1"/>
    </xf>
    <xf numFmtId="164" fontId="6" fillId="4" borderId="1" xfId="0" applyNumberFormat="1" applyFont="1" applyFill="1" applyBorder="1" applyAlignment="1" applyProtection="1">
      <alignment vertical="center" wrapText="1"/>
      <protection hidden="1"/>
    </xf>
    <xf numFmtId="164" fontId="6" fillId="4" borderId="13" xfId="0" applyNumberFormat="1" applyFont="1" applyFill="1" applyBorder="1" applyAlignment="1" applyProtection="1">
      <alignment vertical="center" wrapText="1"/>
      <protection hidden="1"/>
    </xf>
    <xf numFmtId="164" fontId="4" fillId="0" borderId="19" xfId="0" applyNumberFormat="1" applyFont="1" applyFill="1" applyBorder="1" applyAlignment="1" applyProtection="1">
      <alignment horizontal="left" vertical="center" wrapText="1"/>
      <protection hidden="1"/>
    </xf>
    <xf numFmtId="164" fontId="4" fillId="0" borderId="20" xfId="0" applyNumberFormat="1" applyFont="1" applyFill="1" applyBorder="1" applyAlignment="1" applyProtection="1">
      <alignment horizontal="left" vertical="center" wrapText="1"/>
      <protection hidden="1"/>
    </xf>
    <xf numFmtId="164" fontId="4" fillId="0" borderId="21" xfId="0" applyNumberFormat="1" applyFont="1" applyFill="1" applyBorder="1" applyAlignment="1" applyProtection="1">
      <alignment horizontal="left" vertical="center" wrapText="1"/>
      <protection hidden="1"/>
    </xf>
    <xf numFmtId="49" fontId="3" fillId="5" borderId="10" xfId="0" applyFont="1" applyFill="1" applyBorder="1" applyAlignment="1" applyProtection="1">
      <alignment horizontal="center" vertical="center" wrapText="1"/>
      <protection hidden="1"/>
    </xf>
    <xf numFmtId="49" fontId="3" fillId="5" borderId="11" xfId="0" applyFont="1" applyFill="1" applyBorder="1" applyAlignment="1" applyProtection="1">
      <alignment horizontal="center" vertical="center"/>
      <protection hidden="1"/>
    </xf>
    <xf numFmtId="49" fontId="3" fillId="5" borderId="12" xfId="0" applyFont="1" applyFill="1" applyBorder="1" applyAlignment="1" applyProtection="1">
      <alignment horizontal="center" vertical="center"/>
      <protection hidden="1"/>
    </xf>
    <xf numFmtId="164" fontId="4" fillId="0" borderId="8" xfId="0" applyNumberFormat="1" applyFont="1" applyBorder="1" applyAlignment="1" applyProtection="1">
      <alignment horizontal="left" vertical="center" wrapText="1"/>
      <protection hidden="1"/>
    </xf>
    <xf numFmtId="164" fontId="4" fillId="0" borderId="1" xfId="0" applyNumberFormat="1" applyFont="1" applyBorder="1" applyAlignment="1" applyProtection="1">
      <alignment horizontal="left" vertical="center" wrapText="1"/>
      <protection hidden="1"/>
    </xf>
    <xf numFmtId="164" fontId="4" fillId="0" borderId="13" xfId="0" applyNumberFormat="1" applyFont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2" borderId="8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4" fillId="0" borderId="14" xfId="0" applyNumberFormat="1" applyFont="1" applyFill="1" applyBorder="1" applyAlignment="1" applyProtection="1">
      <alignment horizontal="center" vertic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/>
      <protection hidden="1"/>
    </xf>
    <xf numFmtId="164" fontId="4" fillId="0" borderId="9" xfId="0" applyNumberFormat="1" applyFont="1" applyFill="1" applyBorder="1" applyAlignment="1" applyProtection="1">
      <alignment horizontal="center" vertical="center"/>
      <protection hidden="1"/>
    </xf>
    <xf numFmtId="0" fontId="6" fillId="3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8" xfId="0" applyNumberFormat="1" applyFont="1" applyFill="1" applyBorder="1" applyAlignment="1" applyProtection="1">
      <alignment vertical="center" wrapText="1"/>
      <protection hidden="1"/>
    </xf>
    <xf numFmtId="164" fontId="6" fillId="2" borderId="1" xfId="0" applyNumberFormat="1" applyFont="1" applyFill="1" applyBorder="1" applyAlignment="1" applyProtection="1">
      <alignment vertical="center" wrapText="1"/>
      <protection hidden="1"/>
    </xf>
    <xf numFmtId="164" fontId="8" fillId="0" borderId="1" xfId="0" quotePrefix="1" applyNumberFormat="1" applyFont="1" applyBorder="1" applyAlignment="1" applyProtection="1">
      <alignment horizontal="left" vertical="center" wrapText="1"/>
      <protection hidden="1"/>
    </xf>
    <xf numFmtId="164" fontId="8" fillId="0" borderId="1" xfId="0" applyNumberFormat="1" applyFont="1" applyBorder="1" applyAlignment="1" applyProtection="1">
      <alignment horizontal="left" vertical="center" wrapText="1"/>
      <protection hidden="1"/>
    </xf>
    <xf numFmtId="164" fontId="8" fillId="0" borderId="13" xfId="0" applyNumberFormat="1" applyFont="1" applyBorder="1" applyAlignment="1" applyProtection="1">
      <alignment horizontal="left" vertical="center" wrapText="1"/>
      <protection hidden="1"/>
    </xf>
    <xf numFmtId="164" fontId="9" fillId="5" borderId="1" xfId="3" applyNumberFormat="1" applyFont="1" applyFill="1" applyBorder="1" applyAlignment="1" applyProtection="1">
      <alignment horizontal="left" vertical="center"/>
    </xf>
    <xf numFmtId="164" fontId="4" fillId="0" borderId="17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0" borderId="18" xfId="0" applyNumberFormat="1" applyFont="1" applyFill="1" applyBorder="1" applyAlignment="1" applyProtection="1">
      <alignment horizontal="center" vertical="center"/>
    </xf>
    <xf numFmtId="49" fontId="4" fillId="4" borderId="1" xfId="3" applyFont="1" applyFill="1" applyBorder="1" applyAlignment="1" applyProtection="1">
      <alignment horizontal="left" vertical="center" wrapText="1"/>
    </xf>
    <xf numFmtId="164" fontId="9" fillId="5" borderId="1" xfId="0" applyNumberFormat="1" applyFont="1" applyFill="1" applyBorder="1" applyAlignment="1" applyProtection="1">
      <alignment horizontal="left" vertical="center"/>
    </xf>
    <xf numFmtId="49" fontId="4" fillId="4" borderId="15" xfId="3" applyFont="1" applyFill="1" applyBorder="1" applyAlignment="1" applyProtection="1">
      <alignment horizontal="left" vertical="center" wrapText="1"/>
    </xf>
    <xf numFmtId="49" fontId="4" fillId="4" borderId="2" xfId="3" applyFont="1" applyFill="1" applyBorder="1" applyAlignment="1" applyProtection="1">
      <alignment horizontal="left" vertical="center" wrapText="1"/>
    </xf>
    <xf numFmtId="49" fontId="4" fillId="4" borderId="40" xfId="3" applyFont="1" applyFill="1" applyBorder="1" applyAlignment="1" applyProtection="1">
      <alignment horizontal="left" vertical="center" wrapText="1"/>
    </xf>
    <xf numFmtId="49" fontId="4" fillId="0" borderId="48" xfId="3" applyFont="1" applyFill="1" applyBorder="1" applyAlignment="1" applyProtection="1">
      <alignment horizontal="left" vertical="center" wrapText="1"/>
      <protection locked="0"/>
    </xf>
    <xf numFmtId="49" fontId="4" fillId="0" borderId="49" xfId="3" applyFont="1" applyFill="1" applyBorder="1" applyAlignment="1" applyProtection="1">
      <alignment horizontal="left" vertical="center" wrapText="1"/>
      <protection locked="0"/>
    </xf>
    <xf numFmtId="49" fontId="4" fillId="0" borderId="41" xfId="3" applyFont="1" applyFill="1" applyBorder="1" applyAlignment="1" applyProtection="1">
      <alignment horizontal="left" vertical="center" wrapText="1"/>
      <protection locked="0"/>
    </xf>
    <xf numFmtId="49" fontId="4" fillId="3" borderId="66" xfId="3" applyFont="1" applyFill="1" applyBorder="1" applyAlignment="1" applyProtection="1">
      <alignment horizontal="left" vertical="center" wrapText="1"/>
      <protection locked="0"/>
    </xf>
    <xf numFmtId="49" fontId="4" fillId="3" borderId="67" xfId="3" applyFont="1" applyFill="1" applyBorder="1" applyAlignment="1" applyProtection="1">
      <alignment horizontal="left" vertical="center" wrapText="1"/>
      <protection locked="0"/>
    </xf>
    <xf numFmtId="49" fontId="4" fillId="3" borderId="68" xfId="3" applyFont="1" applyFill="1" applyBorder="1" applyAlignment="1" applyProtection="1">
      <alignment horizontal="left" vertical="center" wrapText="1"/>
      <protection locked="0"/>
    </xf>
    <xf numFmtId="49" fontId="4" fillId="3" borderId="61" xfId="3" applyFont="1" applyFill="1" applyBorder="1" applyAlignment="1" applyProtection="1">
      <alignment horizontal="left" vertical="center" wrapText="1"/>
      <protection locked="0"/>
    </xf>
    <xf numFmtId="49" fontId="4" fillId="3" borderId="43" xfId="3" applyFont="1" applyFill="1" applyBorder="1" applyAlignment="1" applyProtection="1">
      <alignment horizontal="left" vertical="center" wrapText="1"/>
      <protection locked="0"/>
    </xf>
    <xf numFmtId="49" fontId="4" fillId="3" borderId="44" xfId="3" applyFont="1" applyFill="1" applyBorder="1" applyAlignment="1" applyProtection="1">
      <alignment horizontal="left" vertical="center" wrapText="1"/>
      <protection locked="0"/>
    </xf>
    <xf numFmtId="49" fontId="4" fillId="3" borderId="69" xfId="3" applyFont="1" applyFill="1" applyBorder="1" applyAlignment="1" applyProtection="1">
      <alignment horizontal="left" vertical="center" wrapText="1"/>
      <protection locked="0"/>
    </xf>
    <xf numFmtId="49" fontId="4" fillId="3" borderId="70" xfId="3" applyFont="1" applyFill="1" applyBorder="1" applyAlignment="1" applyProtection="1">
      <alignment horizontal="left" vertical="center" wrapText="1"/>
      <protection locked="0"/>
    </xf>
    <xf numFmtId="49" fontId="4" fillId="3" borderId="71" xfId="3" applyFont="1" applyFill="1" applyBorder="1" applyAlignment="1" applyProtection="1">
      <alignment horizontal="left" vertical="center" wrapText="1"/>
      <protection locked="0"/>
    </xf>
    <xf numFmtId="49" fontId="4" fillId="0" borderId="17" xfId="3" applyFont="1" applyFill="1" applyBorder="1" applyAlignment="1" applyProtection="1">
      <alignment horizontal="left" vertical="center" wrapText="1"/>
      <protection locked="0"/>
    </xf>
    <xf numFmtId="49" fontId="4" fillId="0" borderId="0" xfId="3" applyFont="1" applyFill="1" applyBorder="1" applyAlignment="1" applyProtection="1">
      <alignment horizontal="left" vertical="center" wrapText="1"/>
      <protection locked="0"/>
    </xf>
    <xf numFmtId="49" fontId="4" fillId="0" borderId="60" xfId="3" applyFont="1" applyFill="1" applyBorder="1" applyAlignment="1" applyProtection="1">
      <alignment horizontal="left" vertical="center" wrapText="1"/>
      <protection locked="0"/>
    </xf>
    <xf numFmtId="49" fontId="4" fillId="0" borderId="42" xfId="3" applyFont="1" applyFill="1" applyBorder="1" applyAlignment="1" applyProtection="1">
      <alignment horizontal="left" vertical="center" wrapText="1"/>
      <protection locked="0"/>
    </xf>
    <xf numFmtId="49" fontId="4" fillId="0" borderId="43" xfId="3" applyFont="1" applyFill="1" applyBorder="1" applyAlignment="1" applyProtection="1">
      <alignment horizontal="left" vertical="center" wrapText="1"/>
      <protection locked="0"/>
    </xf>
    <xf numFmtId="49" fontId="4" fillId="0" borderId="50" xfId="3" applyFont="1" applyFill="1" applyBorder="1" applyAlignment="1" applyProtection="1">
      <alignment horizontal="left" vertical="center" wrapText="1"/>
      <protection locked="0"/>
    </xf>
    <xf numFmtId="49" fontId="4" fillId="0" borderId="45" xfId="3" applyFont="1" applyFill="1" applyBorder="1" applyAlignment="1" applyProtection="1">
      <alignment horizontal="left" vertical="center" wrapText="1"/>
      <protection locked="0"/>
    </xf>
    <xf numFmtId="49" fontId="4" fillId="0" borderId="46" xfId="3" applyFont="1" applyFill="1" applyBorder="1" applyAlignment="1" applyProtection="1">
      <alignment horizontal="left" vertical="center" wrapText="1"/>
      <protection locked="0"/>
    </xf>
    <xf numFmtId="49" fontId="4" fillId="0" borderId="51" xfId="3" applyFont="1" applyFill="1" applyBorder="1" applyAlignment="1" applyProtection="1">
      <alignment horizontal="left" vertical="center" wrapText="1"/>
      <protection locked="0"/>
    </xf>
    <xf numFmtId="49" fontId="3" fillId="5" borderId="27" xfId="0" applyFont="1" applyFill="1" applyBorder="1" applyAlignment="1" applyProtection="1">
      <alignment horizontal="center" vertical="center" wrapText="1"/>
    </xf>
    <xf numFmtId="49" fontId="3" fillId="5" borderId="28" xfId="0" applyFont="1" applyFill="1" applyBorder="1" applyAlignment="1" applyProtection="1">
      <alignment horizontal="center" vertical="center" wrapText="1"/>
    </xf>
    <xf numFmtId="49" fontId="3" fillId="5" borderId="29" xfId="0" applyFont="1" applyFill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/>
    </xf>
    <xf numFmtId="0" fontId="4" fillId="0" borderId="4" xfId="0" applyNumberFormat="1" applyFont="1" applyBorder="1" applyAlignment="1" applyProtection="1">
      <alignment horizontal="left" vertical="center"/>
    </xf>
    <xf numFmtId="0" fontId="4" fillId="0" borderId="9" xfId="0" applyNumberFormat="1" applyFont="1" applyBorder="1" applyAlignment="1" applyProtection="1">
      <alignment horizontal="left" vertical="center"/>
    </xf>
    <xf numFmtId="49" fontId="4" fillId="0" borderId="15" xfId="3" applyFont="1" applyFill="1" applyBorder="1" applyAlignment="1" applyProtection="1">
      <alignment horizontal="left" vertical="center" wrapText="1"/>
      <protection locked="0"/>
    </xf>
    <xf numFmtId="49" fontId="4" fillId="0" borderId="2" xfId="3" applyFont="1" applyFill="1" applyBorder="1" applyAlignment="1" applyProtection="1">
      <alignment horizontal="left" vertical="center" wrapText="1"/>
      <protection locked="0"/>
    </xf>
    <xf numFmtId="49" fontId="4" fillId="0" borderId="40" xfId="3" applyFont="1" applyFill="1" applyBorder="1" applyAlignment="1" applyProtection="1">
      <alignment horizontal="left" vertical="center" wrapText="1"/>
      <protection locked="0"/>
    </xf>
    <xf numFmtId="49" fontId="4" fillId="0" borderId="44" xfId="3" applyFont="1" applyFill="1" applyBorder="1" applyAlignment="1" applyProtection="1">
      <alignment horizontal="left" vertical="center" wrapText="1"/>
      <protection locked="0"/>
    </xf>
    <xf numFmtId="49" fontId="4" fillId="0" borderId="47" xfId="3" applyFont="1" applyFill="1" applyBorder="1" applyAlignment="1" applyProtection="1">
      <alignment horizontal="left" vertical="center" wrapText="1"/>
      <protection locked="0"/>
    </xf>
    <xf numFmtId="164" fontId="8" fillId="0" borderId="35" xfId="0" quotePrefix="1" applyNumberFormat="1" applyFont="1" applyBorder="1" applyAlignment="1" applyProtection="1">
      <alignment horizontal="left" vertical="center" wrapText="1"/>
    </xf>
    <xf numFmtId="164" fontId="8" fillId="0" borderId="34" xfId="0" applyNumberFormat="1" applyFont="1" applyBorder="1" applyAlignment="1" applyProtection="1">
      <alignment horizontal="left" vertical="center" wrapText="1"/>
    </xf>
    <xf numFmtId="164" fontId="8" fillId="0" borderId="36" xfId="0" applyNumberFormat="1" applyFont="1" applyBorder="1" applyAlignment="1" applyProtection="1">
      <alignment horizontal="left" vertical="center" wrapText="1"/>
    </xf>
    <xf numFmtId="164" fontId="10" fillId="4" borderId="62" xfId="0" applyNumberFormat="1" applyFont="1" applyFill="1" applyBorder="1" applyAlignment="1" applyProtection="1">
      <alignment horizontal="center" vertical="center"/>
    </xf>
    <xf numFmtId="164" fontId="10" fillId="4" borderId="63" xfId="0" applyNumberFormat="1" applyFont="1" applyFill="1" applyBorder="1" applyAlignment="1" applyProtection="1">
      <alignment horizontal="center" vertical="center"/>
    </xf>
    <xf numFmtId="0" fontId="3" fillId="5" borderId="37" xfId="2" applyFont="1" applyFill="1" applyBorder="1" applyAlignment="1" applyProtection="1">
      <alignment horizontal="center" vertical="center" wrapText="1"/>
      <protection hidden="1"/>
    </xf>
  </cellXfs>
  <cellStyles count="6">
    <cellStyle name="Currency" xfId="1" builtinId="4"/>
    <cellStyle name="Currency 2" xfId="4"/>
    <cellStyle name="Normal" xfId="0" builtinId="0"/>
    <cellStyle name="Normal 2" xfId="3"/>
    <cellStyle name="Normal 3" xfId="5"/>
    <cellStyle name="Normal 4" xfId="2"/>
  </cellStyles>
  <dxfs count="26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color theme="6" tint="0.59996337778862885"/>
      </font>
    </dxf>
    <dxf>
      <font>
        <color theme="6" tint="0.5999633777886288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color theme="6" tint="0.59996337778862885"/>
      </font>
    </dxf>
    <dxf>
      <font>
        <color theme="6" tint="0.5999633777886288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color theme="6" tint="0.59996337778862885"/>
      </font>
    </dxf>
    <dxf>
      <font>
        <color theme="6" tint="0.5999633777886288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rgb="FF000000"/>
          <bgColor rgb="FFD8E4BC"/>
        </patternFill>
      </fill>
      <protection locked="0" hidden="0"/>
    </dxf>
    <dxf>
      <protection locked="1" hidden="0"/>
    </dxf>
    <dxf>
      <font>
        <color theme="6" tint="0.59996337778862885"/>
      </font>
    </dxf>
    <dxf>
      <font>
        <color theme="6" tint="0.5999633777886288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protection locked="1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protection locked="1" hidden="0"/>
    </dxf>
    <dxf>
      <font>
        <color theme="6" tint="0.59996337778862885"/>
      </font>
    </dxf>
    <dxf>
      <font>
        <color theme="6" tint="0.59996337778862885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Table Style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4812172227327" displayName="Table24812172227327" ref="D12:E16" headerRowCount="0" totalsRowCount="1" headerRowDxfId="262" dataDxfId="261" totalsRowDxfId="260">
  <tableColumns count="2">
    <tableColumn id="3" name="Sum" totalsRowFunction="sum" headerRowDxfId="259" dataDxfId="258" totalsRowDxfId="257" dataCellStyle="Currency 2"/>
    <tableColumn id="1" name="Column1" headerRowDxfId="256" dataDxfId="255" totalsRowDxfId="254" dataCellStyle="Currency 2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id="9" name="Table24781015202530351010" displayName="Table24781015202530351010" ref="B29:D32" headerRowCount="0" totalsRowCount="1" headerRowDxfId="184" dataDxfId="183" totalsRowDxfId="182">
  <tableColumns count="3">
    <tableColumn id="1" name="Column1" dataDxfId="181" totalsRowDxfId="180" dataCellStyle="Normal 2"/>
    <tableColumn id="2" name="Column2" dataDxfId="179" totalsRowDxfId="178" dataCellStyle="Normal 2"/>
    <tableColumn id="3" name="Sum" totalsRowFunction="sum" headerRowDxfId="177" dataDxfId="176" totalsRowDxfId="175">
      <calculatedColumnFormula>PRODUCT(Table24781015202530351010[[#This Row],[Column1]:[Column2]])</calculatedColumnFormula>
    </tableColumn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id="10" name="Table247810152025303510211" displayName="Table247810152025303510211" ref="B34:D37" headerRowCount="0" totalsRowCount="1" headerRowDxfId="174" dataDxfId="173" totalsRowDxfId="172">
  <tableColumns count="3">
    <tableColumn id="1" name="Column1" dataDxfId="171" totalsRowDxfId="170" dataCellStyle="Normal 2"/>
    <tableColumn id="2" name="Column2" dataDxfId="169" totalsRowDxfId="168" dataCellStyle="Normal 2"/>
    <tableColumn id="3" name="Sum" totalsRowFunction="sum" headerRowDxfId="167" dataDxfId="166" totalsRowDxfId="165">
      <calculatedColumnFormula>PRODUCT(Table247810152025303510211[[#This Row],[Column1]:[Column2]])</calculatedColumnFormula>
    </tableColumn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id="11" name="Table248121722273278323312" displayName="Table248121722273278323312" ref="D39:D47" headerRowCount="0" totalsRowCount="1" headerRowDxfId="164" dataDxfId="163" totalsRowDxfId="162">
  <tableColumns count="1">
    <tableColumn id="3" name="Sum" totalsRowFunction="sum" headerRowDxfId="161" dataDxfId="160" totalsRowDxfId="159" dataCellStyle="Currency 2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id="12" name="Table24812172227327613" displayName="Table24812172227327613" ref="D12:E16" headerRowCount="0" totalsRowCount="1" headerRowDxfId="156" dataDxfId="155" totalsRowDxfId="154">
  <tableColumns count="2">
    <tableColumn id="3" name="Sum" totalsRowFunction="sum" headerRowDxfId="153" dataDxfId="152" totalsRowDxfId="151" dataCellStyle="Currency 2"/>
    <tableColumn id="1" name="Column1" headerRowDxfId="150" dataDxfId="149" totalsRowDxfId="148" dataCellStyle="Currency 2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id="13" name="Table26813182328338814" displayName="Table26813182328338814" ref="D18:D22" headerRowCount="0" totalsRowCount="1" headerRowDxfId="147" dataDxfId="146" totalsRowDxfId="145">
  <tableColumns count="1">
    <tableColumn id="3" name="Sum" totalsRowFunction="sum" headerRowDxfId="144" dataDxfId="143" totalsRowDxfId="142" dataCellStyle="Currency 2"/>
  </tableColumns>
  <tableStyleInfo showFirstColumn="0" showLastColumn="0" showRowStripes="0" showColumnStripes="0"/>
</table>
</file>

<file path=xl/tables/table15.xml><?xml version="1.0" encoding="utf-8"?>
<table xmlns="http://schemas.openxmlformats.org/spreadsheetml/2006/main" id="14" name="Table247914192429349915" displayName="Table247914192429349915" ref="B24:D27" headerRowCount="0" totalsRowCount="1" headerRowDxfId="141" dataDxfId="140" totalsRowDxfId="139">
  <tableColumns count="3">
    <tableColumn id="1" name="Column1" dataDxfId="138" totalsRowDxfId="137" dataCellStyle="Normal 2"/>
    <tableColumn id="2" name="Column2" dataDxfId="136" totalsRowDxfId="135" dataCellStyle="Normal 2"/>
    <tableColumn id="3" name="Sum" totalsRowFunction="sum" headerRowDxfId="134" dataDxfId="133" totalsRowDxfId="132">
      <calculatedColumnFormula>PRODUCT(Table247914192429349915[[#This Row],[Column1]:[Column2]])</calculatedColumnFormula>
    </tableColumn>
  </tableColumns>
  <tableStyleInfo showFirstColumn="0" showLastColumn="0" showRowStripes="0" showColumnStripes="0"/>
</table>
</file>

<file path=xl/tables/table16.xml><?xml version="1.0" encoding="utf-8"?>
<table xmlns="http://schemas.openxmlformats.org/spreadsheetml/2006/main" id="15" name="Table2478101520253035101016" displayName="Table2478101520253035101016" ref="B29:D32" headerRowCount="0" totalsRowCount="1" headerRowDxfId="131" dataDxfId="130" totalsRowDxfId="129">
  <tableColumns count="3">
    <tableColumn id="1" name="Column1" dataDxfId="128" totalsRowDxfId="127" dataCellStyle="Normal 2"/>
    <tableColumn id="2" name="Column2" dataDxfId="126" totalsRowDxfId="125" dataCellStyle="Normal 2"/>
    <tableColumn id="3" name="Sum" totalsRowFunction="sum" headerRowDxfId="124" dataDxfId="123" totalsRowDxfId="122">
      <calculatedColumnFormula>PRODUCT(Table2478101520253035101016[[#This Row],[Column1]:[Column2]])</calculatedColumnFormula>
    </tableColumn>
  </tableColumns>
  <tableStyleInfo showFirstColumn="0" showLastColumn="0" showRowStripes="0" showColumnStripes="0"/>
</table>
</file>

<file path=xl/tables/table17.xml><?xml version="1.0" encoding="utf-8"?>
<table xmlns="http://schemas.openxmlformats.org/spreadsheetml/2006/main" id="16" name="Table24781015202530351021117" displayName="Table24781015202530351021117" ref="B34:D37" headerRowCount="0" totalsRowCount="1" headerRowDxfId="121" dataDxfId="120" totalsRowDxfId="119">
  <tableColumns count="3">
    <tableColumn id="1" name="Column1" dataDxfId="118" totalsRowDxfId="117" dataCellStyle="Normal 2"/>
    <tableColumn id="2" name="Column2" dataDxfId="116" totalsRowDxfId="115" dataCellStyle="Normal 2"/>
    <tableColumn id="3" name="Sum" totalsRowFunction="sum" headerRowDxfId="114" dataDxfId="113" totalsRowDxfId="112">
      <calculatedColumnFormula>PRODUCT(Table24781015202530351021117[[#This Row],[Column1]:[Column2]])</calculatedColumnFormula>
    </tableColumn>
  </tableColumns>
  <tableStyleInfo showFirstColumn="0" showLastColumn="0" showRowStripes="0" showColumnStripes="0"/>
</table>
</file>

<file path=xl/tables/table18.xml><?xml version="1.0" encoding="utf-8"?>
<table xmlns="http://schemas.openxmlformats.org/spreadsheetml/2006/main" id="17" name="Table24812172227327832331218" displayName="Table24812172227327832331218" ref="D39:D47" headerRowCount="0" totalsRowCount="1" headerRowDxfId="111" dataDxfId="110" totalsRowDxfId="109">
  <tableColumns count="1">
    <tableColumn id="3" name="Sum" totalsRowFunction="sum" headerRowDxfId="108" dataDxfId="107" totalsRowDxfId="106" dataCellStyle="Currency 2"/>
  </tableColumns>
  <tableStyleInfo showFirstColumn="0" showLastColumn="0" showRowStripes="0" showColumnStripes="0"/>
</table>
</file>

<file path=xl/tables/table19.xml><?xml version="1.0" encoding="utf-8"?>
<table xmlns="http://schemas.openxmlformats.org/spreadsheetml/2006/main" id="18" name="Table2481217222732761319" displayName="Table2481217222732761319" ref="D12:E16" headerRowCount="0" totalsRowCount="1" headerRowDxfId="103" dataDxfId="102" totalsRowDxfId="101">
  <tableColumns count="2">
    <tableColumn id="3" name="Sum" totalsRowFunction="sum" headerRowDxfId="100" dataDxfId="99" totalsRowDxfId="98" dataCellStyle="Currency 2"/>
    <tableColumn id="1" name="Column1" headerRowDxfId="97" dataDxfId="96" totalsRowDxfId="95" dataCellStyle="Currency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Table26813182328338" displayName="Table26813182328338" ref="D18:D22" headerRowCount="0" totalsRowCount="1" headerRowDxfId="253" dataDxfId="252" totalsRowDxfId="251">
  <tableColumns count="1">
    <tableColumn id="3" name="Sum" totalsRowFunction="sum" headerRowDxfId="250" dataDxfId="249" totalsRowDxfId="248" dataCellStyle="Currency 2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id="19" name="Table2681318232833881420" displayName="Table2681318232833881420" ref="D18:D22" headerRowCount="0" totalsRowCount="1" headerRowDxfId="94" dataDxfId="93" totalsRowDxfId="92">
  <tableColumns count="1">
    <tableColumn id="3" name="Sum" totalsRowFunction="sum" headerRowDxfId="91" dataDxfId="90" totalsRowDxfId="89" dataCellStyle="Currency 2"/>
  </tableColumns>
  <tableStyleInfo showFirstColumn="0" showLastColumn="0" showRowStripes="0" showColumnStripes="0"/>
</table>
</file>

<file path=xl/tables/table21.xml><?xml version="1.0" encoding="utf-8"?>
<table xmlns="http://schemas.openxmlformats.org/spreadsheetml/2006/main" id="20" name="Table24791419242934991521" displayName="Table24791419242934991521" ref="B24:D27" headerRowCount="0" totalsRowCount="1" headerRowDxfId="88" dataDxfId="87" totalsRowDxfId="86">
  <tableColumns count="3">
    <tableColumn id="1" name="Column1" dataDxfId="85" totalsRowDxfId="84" dataCellStyle="Normal 2"/>
    <tableColumn id="2" name="Column2" dataDxfId="83" totalsRowDxfId="82" dataCellStyle="Normal 2"/>
    <tableColumn id="3" name="Sum" totalsRowFunction="sum" headerRowDxfId="81" dataDxfId="80" totalsRowDxfId="79">
      <calculatedColumnFormula>PRODUCT(Table24791419242934991521[[#This Row],[Column1]:[Column2]])</calculatedColumnFormula>
    </tableColumn>
  </tableColumns>
  <tableStyleInfo showFirstColumn="0" showLastColumn="0" showRowStripes="0" showColumnStripes="0"/>
</table>
</file>

<file path=xl/tables/table22.xml><?xml version="1.0" encoding="utf-8"?>
<table xmlns="http://schemas.openxmlformats.org/spreadsheetml/2006/main" id="21" name="Table247810152025303510101622" displayName="Table247810152025303510101622" ref="B29:D32" headerRowCount="0" totalsRowCount="1" headerRowDxfId="78" dataDxfId="77" totalsRowDxfId="76">
  <tableColumns count="3">
    <tableColumn id="1" name="Column1" dataDxfId="75" totalsRowDxfId="74" dataCellStyle="Normal 2"/>
    <tableColumn id="2" name="Column2" dataDxfId="73" totalsRowDxfId="72" dataCellStyle="Normal 2"/>
    <tableColumn id="3" name="Sum" totalsRowFunction="sum" headerRowDxfId="71" dataDxfId="70" totalsRowDxfId="69">
      <calculatedColumnFormula>PRODUCT(Table247810152025303510101622[[#This Row],[Column1]:[Column2]])</calculatedColumnFormula>
    </tableColumn>
  </tableColumns>
  <tableStyleInfo showFirstColumn="0" showLastColumn="0" showRowStripes="0" showColumnStripes="0"/>
</table>
</file>

<file path=xl/tables/table23.xml><?xml version="1.0" encoding="utf-8"?>
<table xmlns="http://schemas.openxmlformats.org/spreadsheetml/2006/main" id="22" name="Table2478101520253035102111723" displayName="Table2478101520253035102111723" ref="B34:D37" headerRowCount="0" totalsRowCount="1" headerRowDxfId="68" dataDxfId="67" totalsRowDxfId="66">
  <tableColumns count="3">
    <tableColumn id="1" name="Column1" dataDxfId="65" totalsRowDxfId="64" dataCellStyle="Normal 2"/>
    <tableColumn id="2" name="Column2" dataDxfId="63" totalsRowDxfId="62" dataCellStyle="Normal 2"/>
    <tableColumn id="3" name="Sum" totalsRowFunction="sum" headerRowDxfId="61" dataDxfId="60" totalsRowDxfId="59">
      <calculatedColumnFormula>PRODUCT(Table2478101520253035102111723[[#This Row],[Column1]:[Column2]])</calculatedColumnFormula>
    </tableColumn>
  </tableColumns>
  <tableStyleInfo showFirstColumn="0" showLastColumn="0" showRowStripes="0" showColumnStripes="0"/>
</table>
</file>

<file path=xl/tables/table24.xml><?xml version="1.0" encoding="utf-8"?>
<table xmlns="http://schemas.openxmlformats.org/spreadsheetml/2006/main" id="23" name="Table2481217222732783233121824" displayName="Table2481217222732783233121824" ref="D39:D47" headerRowCount="0" totalsRowCount="1" headerRowDxfId="58" dataDxfId="57" totalsRowDxfId="56">
  <tableColumns count="1">
    <tableColumn id="3" name="Sum" totalsRowFunction="sum" headerRowDxfId="55" dataDxfId="54" totalsRowDxfId="53" dataCellStyle="Currency 2"/>
  </tableColumns>
  <tableStyleInfo showFirstColumn="0" showLastColumn="0" showRowStripes="0" showColumnStripes="0"/>
</table>
</file>

<file path=xl/tables/table25.xml><?xml version="1.0" encoding="utf-8"?>
<table xmlns="http://schemas.openxmlformats.org/spreadsheetml/2006/main" id="24" name="Table248121722273276131925" displayName="Table248121722273276131925" ref="D12:E16" headerRowCount="0" totalsRowCount="1" headerRowDxfId="50" dataDxfId="49" totalsRowDxfId="48">
  <tableColumns count="2">
    <tableColumn id="3" name="Sum" totalsRowFunction="sum" headerRowDxfId="47" dataDxfId="46" totalsRowDxfId="45" dataCellStyle="Currency 2"/>
    <tableColumn id="1" name="Column1" headerRowDxfId="44" dataDxfId="43" totalsRowDxfId="42" dataCellStyle="Currency 2"/>
  </tableColumns>
  <tableStyleInfo showFirstColumn="0" showLastColumn="0" showRowStripes="0" showColumnStripes="0"/>
</table>
</file>

<file path=xl/tables/table26.xml><?xml version="1.0" encoding="utf-8"?>
<table xmlns="http://schemas.openxmlformats.org/spreadsheetml/2006/main" id="25" name="Table268131823283388142026" displayName="Table268131823283388142026" ref="D18:D22" headerRowCount="0" totalsRowCount="1" headerRowDxfId="41" dataDxfId="40" totalsRowDxfId="39">
  <tableColumns count="1">
    <tableColumn id="3" name="Sum" totalsRowFunction="sum" headerRowDxfId="38" dataDxfId="37" totalsRowDxfId="36" dataCellStyle="Currency 2"/>
  </tableColumns>
  <tableStyleInfo showFirstColumn="0" showLastColumn="0" showRowStripes="0" showColumnStripes="0"/>
</table>
</file>

<file path=xl/tables/table27.xml><?xml version="1.0" encoding="utf-8"?>
<table xmlns="http://schemas.openxmlformats.org/spreadsheetml/2006/main" id="26" name="Table2479141924293499152127" displayName="Table2479141924293499152127" ref="B24:D27" headerRowCount="0" totalsRowCount="1" headerRowDxfId="35" dataDxfId="34" totalsRowDxfId="33">
  <tableColumns count="3">
    <tableColumn id="1" name="Column1" dataDxfId="32" totalsRowDxfId="31" dataCellStyle="Normal 2"/>
    <tableColumn id="2" name="Column2" dataDxfId="30" totalsRowDxfId="29" dataCellStyle="Normal 2"/>
    <tableColumn id="3" name="Sum" totalsRowFunction="sum" headerRowDxfId="28" dataDxfId="27" totalsRowDxfId="26">
      <calculatedColumnFormula>PRODUCT(Table2479141924293499152127[[#This Row],[Column1]:[Column2]])</calculatedColumnFormula>
    </tableColumn>
  </tableColumns>
  <tableStyleInfo showFirstColumn="0" showLastColumn="0" showRowStripes="0" showColumnStripes="0"/>
</table>
</file>

<file path=xl/tables/table28.xml><?xml version="1.0" encoding="utf-8"?>
<table xmlns="http://schemas.openxmlformats.org/spreadsheetml/2006/main" id="27" name="Table24781015202530351010162228" displayName="Table24781015202530351010162228" ref="B29:D32" headerRowCount="0" totalsRowCount="1" headerRowDxfId="25" dataDxfId="24" totalsRowDxfId="23">
  <tableColumns count="3">
    <tableColumn id="1" name="Column1" dataDxfId="22" totalsRowDxfId="21" dataCellStyle="Normal 2"/>
    <tableColumn id="2" name="Column2" dataDxfId="20" totalsRowDxfId="19" dataCellStyle="Normal 2"/>
    <tableColumn id="3" name="Sum" totalsRowFunction="sum" headerRowDxfId="18" dataDxfId="17" totalsRowDxfId="16">
      <calculatedColumnFormula>PRODUCT(Table24781015202530351010162228[[#This Row],[Column1]:[Column2]])</calculatedColumnFormula>
    </tableColumn>
  </tableColumns>
  <tableStyleInfo showFirstColumn="0" showLastColumn="0" showRowStripes="0" showColumnStripes="0"/>
</table>
</file>

<file path=xl/tables/table29.xml><?xml version="1.0" encoding="utf-8"?>
<table xmlns="http://schemas.openxmlformats.org/spreadsheetml/2006/main" id="28" name="Table247810152025303510211172329" displayName="Table247810152025303510211172329" ref="B34:D37" headerRowCount="0" totalsRowCount="1" headerRowDxfId="15" dataDxfId="14" totalsRowDxfId="13">
  <tableColumns count="3">
    <tableColumn id="1" name="Column1" dataDxfId="12" totalsRowDxfId="11" dataCellStyle="Normal 2"/>
    <tableColumn id="2" name="Column2" dataDxfId="10" totalsRowDxfId="9" dataCellStyle="Normal 2"/>
    <tableColumn id="3" name="Sum" totalsRowFunction="sum" headerRowDxfId="8" dataDxfId="7" totalsRowDxfId="6">
      <calculatedColumnFormula>PRODUCT(Table247810152025303510211172329[[#This Row],[Column1]:[Column2]])</calculatedColumn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3" name="Table247914192429349" displayName="Table247914192429349" ref="B24:D27" headerRowCount="0" totalsRowCount="1" headerRowDxfId="247" dataDxfId="246" totalsRowDxfId="245">
  <tableColumns count="3">
    <tableColumn id="1" name="Column1" dataDxfId="244" totalsRowDxfId="243" dataCellStyle="Normal 2"/>
    <tableColumn id="2" name="Column2" dataDxfId="242" totalsRowDxfId="241" dataCellStyle="Normal 2"/>
    <tableColumn id="3" name="Sum" totalsRowFunction="sum" headerRowDxfId="240" dataDxfId="239" totalsRowDxfId="238">
      <calculatedColumnFormula>PRODUCT(Table247914192429349[[#This Row],[Column1]:[Column2]])</calculatedColumnFormula>
    </tableColumn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id="29" name="Table248121722273278323312182430" displayName="Table248121722273278323312182430" ref="D39:D47" headerRowCount="0" totalsRowCount="1" headerRowDxfId="5" dataDxfId="4" totalsRowDxfId="3">
  <tableColumns count="1">
    <tableColumn id="3" name="Sum" totalsRowFunction="sum" headerRowDxfId="2" dataDxfId="1" totalsRowDxfId="0" dataCellStyle="Currency 2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id="4" name="Table247810152025303510" displayName="Table247810152025303510" ref="B29:D32" headerRowCount="0" totalsRowCount="1" headerRowDxfId="237" dataDxfId="236" totalsRowDxfId="235">
  <tableColumns count="3">
    <tableColumn id="1" name="Column1" dataDxfId="234" totalsRowDxfId="233" dataCellStyle="Normal 2"/>
    <tableColumn id="2" name="Column2" dataDxfId="232" totalsRowDxfId="231" dataCellStyle="Normal 2"/>
    <tableColumn id="3" name="Sum" totalsRowFunction="sum" headerRowDxfId="230" dataDxfId="229" totalsRowDxfId="228">
      <calculatedColumnFormula>PRODUCT(Table247810152025303510[[#This Row],[Column1]:[Column2]])</calculatedColumnFormula>
    </tableColumn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id="6" name="Table2478101520253035102" displayName="Table2478101520253035102" ref="B34:D37" headerRowCount="0" totalsRowCount="1" headerRowDxfId="227" dataDxfId="226" totalsRowDxfId="225">
  <tableColumns count="3">
    <tableColumn id="1" name="Column1" dataDxfId="224" totalsRowDxfId="223" dataCellStyle="Normal 2"/>
    <tableColumn id="2" name="Column2" dataDxfId="222" totalsRowDxfId="221" dataCellStyle="Normal 2"/>
    <tableColumn id="3" name="Sum" totalsRowFunction="sum" headerRowDxfId="220" dataDxfId="219" totalsRowDxfId="218">
      <calculatedColumnFormula>PRODUCT(Table2478101520253035102[[#This Row],[Column1]:[Column2]])</calculatedColumnFormula>
    </tableColumn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id="32" name="Table2481217222732783233" displayName="Table2481217222732783233" ref="D39:D47" headerRowCount="0" totalsRowCount="1" headerRowDxfId="217" dataDxfId="216" totalsRowDxfId="215">
  <tableColumns count="1">
    <tableColumn id="3" name="Sum" totalsRowFunction="sum" headerRowDxfId="214" dataDxfId="213" totalsRowDxfId="212" dataCellStyle="Currency 2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id="5" name="Table248121722273276" displayName="Table248121722273276" ref="D12:E16" headerRowCount="0" totalsRowCount="1" headerRowDxfId="209" dataDxfId="208" totalsRowDxfId="207">
  <tableColumns count="2">
    <tableColumn id="3" name="Sum" totalsRowFunction="sum" headerRowDxfId="206" dataDxfId="205" totalsRowDxfId="204" dataCellStyle="Currency 2"/>
    <tableColumn id="1" name="Column1" headerRowDxfId="203" dataDxfId="202" totalsRowDxfId="201" dataCellStyle="Currency 2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id="7" name="Table268131823283388" displayName="Table268131823283388" ref="D18:D22" headerRowCount="0" totalsRowCount="1" headerRowDxfId="200" dataDxfId="199" totalsRowDxfId="198">
  <tableColumns count="1">
    <tableColumn id="3" name="Sum" totalsRowFunction="sum" headerRowDxfId="197" dataDxfId="196" totalsRowDxfId="195" dataCellStyle="Currency 2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id="8" name="Table2479141924293499" displayName="Table2479141924293499" ref="B24:D27" headerRowCount="0" totalsRowCount="1" headerRowDxfId="194" dataDxfId="193" totalsRowDxfId="192">
  <tableColumns count="3">
    <tableColumn id="1" name="Column1" dataDxfId="191" totalsRowDxfId="190" dataCellStyle="Normal 2"/>
    <tableColumn id="2" name="Column2" dataDxfId="189" totalsRowDxfId="188" dataCellStyle="Normal 2"/>
    <tableColumn id="3" name="Sum" totalsRowFunction="sum" headerRowDxfId="187" dataDxfId="186" totalsRowDxfId="185">
      <calculatedColumnFormula>PRODUCT(Table2479141924293499[[#This Row],[Column1]:[Column2]])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showGridLines="0" tabSelected="1" zoomScale="90" zoomScaleNormal="90" workbookViewId="0"/>
  </sheetViews>
  <sheetFormatPr defaultColWidth="9.140625" defaultRowHeight="12.75" x14ac:dyDescent="0.2"/>
  <cols>
    <col min="1" max="1" width="232.140625" style="16" customWidth="1"/>
    <col min="2" max="16384" width="9.140625" style="16"/>
  </cols>
  <sheetData>
    <row r="1" spans="1:1" s="9" customFormat="1" ht="50.25" customHeight="1" x14ac:dyDescent="0.3">
      <c r="A1" s="186" t="s">
        <v>66</v>
      </c>
    </row>
    <row r="2" spans="1:1" s="11" customFormat="1" ht="24.75" customHeight="1" x14ac:dyDescent="0.2">
      <c r="A2" s="10" t="s">
        <v>61</v>
      </c>
    </row>
    <row r="3" spans="1:1" s="13" customFormat="1" ht="26.25" customHeight="1" x14ac:dyDescent="0.25">
      <c r="A3" s="12" t="s">
        <v>47</v>
      </c>
    </row>
    <row r="4" spans="1:1" s="13" customFormat="1" ht="26.25" customHeight="1" x14ac:dyDescent="0.2">
      <c r="A4" s="12" t="s">
        <v>65</v>
      </c>
    </row>
    <row r="5" spans="1:1" s="11" customFormat="1" ht="15" customHeight="1" x14ac:dyDescent="0.2">
      <c r="A5" s="12"/>
    </row>
    <row r="6" spans="1:1" s="14" customFormat="1" ht="31.5" x14ac:dyDescent="0.25">
      <c r="A6" s="85" t="s">
        <v>2</v>
      </c>
    </row>
    <row r="7" spans="1:1" ht="13.5" thickBot="1" x14ac:dyDescent="0.25">
      <c r="A7" s="15"/>
    </row>
  </sheetData>
  <sheetProtection sheet="1" objects="1" scenarios="1" selectLockedCells="1"/>
  <printOptions horizontalCentered="1"/>
  <pageMargins left="0.7" right="0.7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showOutlineSymbols="0" zoomScale="90" zoomScaleNormal="90" zoomScaleSheetLayoutView="85" workbookViewId="0">
      <selection activeCell="B2" sqref="B2:F2"/>
    </sheetView>
  </sheetViews>
  <sheetFormatPr defaultColWidth="9.140625" defaultRowHeight="12.75" customHeight="1" x14ac:dyDescent="0.2"/>
  <cols>
    <col min="1" max="6" width="40.140625" style="41" customWidth="1"/>
    <col min="7" max="7" width="12.140625" style="18" customWidth="1"/>
    <col min="8" max="16384" width="9.140625" style="18"/>
  </cols>
  <sheetData>
    <row r="1" spans="1:6" s="87" customFormat="1" ht="66" customHeight="1" x14ac:dyDescent="0.2">
      <c r="A1" s="121" t="s">
        <v>67</v>
      </c>
      <c r="B1" s="122"/>
      <c r="C1" s="122"/>
      <c r="D1" s="122"/>
      <c r="E1" s="122"/>
      <c r="F1" s="123"/>
    </row>
    <row r="2" spans="1:6" ht="26.25" customHeight="1" x14ac:dyDescent="0.2">
      <c r="A2" s="17" t="s">
        <v>6</v>
      </c>
      <c r="B2" s="133"/>
      <c r="C2" s="133"/>
      <c r="D2" s="133"/>
      <c r="E2" s="133"/>
      <c r="F2" s="134"/>
    </row>
    <row r="3" spans="1:6" ht="39" customHeight="1" x14ac:dyDescent="0.2">
      <c r="A3" s="19" t="s">
        <v>5</v>
      </c>
      <c r="B3" s="137" t="s">
        <v>49</v>
      </c>
      <c r="C3" s="138"/>
      <c r="D3" s="138"/>
      <c r="E3" s="138"/>
      <c r="F3" s="139"/>
    </row>
    <row r="4" spans="1:6" ht="15" x14ac:dyDescent="0.2">
      <c r="A4" s="130"/>
      <c r="B4" s="131"/>
      <c r="C4" s="131"/>
      <c r="D4" s="131"/>
      <c r="E4" s="131"/>
      <c r="F4" s="132"/>
    </row>
    <row r="5" spans="1:6" ht="24" customHeight="1" x14ac:dyDescent="0.2">
      <c r="A5" s="107" t="s">
        <v>55</v>
      </c>
      <c r="B5" s="108"/>
      <c r="C5" s="108"/>
      <c r="D5" s="108"/>
      <c r="E5" s="108"/>
      <c r="F5" s="109"/>
    </row>
    <row r="6" spans="1:6" ht="35.25" customHeight="1" x14ac:dyDescent="0.2">
      <c r="A6" s="135" t="s">
        <v>56</v>
      </c>
      <c r="B6" s="136"/>
      <c r="C6" s="136"/>
      <c r="D6" s="136"/>
      <c r="E6" s="136"/>
      <c r="F6" s="42">
        <v>0</v>
      </c>
    </row>
    <row r="7" spans="1:6" ht="35.25" customHeight="1" x14ac:dyDescent="0.2">
      <c r="A7" s="110" t="s">
        <v>57</v>
      </c>
      <c r="B7" s="111"/>
      <c r="C7" s="111"/>
      <c r="D7" s="111"/>
      <c r="E7" s="112"/>
      <c r="F7" s="43" t="str">
        <f>IF(F18=0,"", IF(F18&lt;=10000,F18,10000))</f>
        <v/>
      </c>
    </row>
    <row r="8" spans="1:6" ht="35.25" customHeight="1" x14ac:dyDescent="0.2">
      <c r="A8" s="128" t="s">
        <v>54</v>
      </c>
      <c r="B8" s="129"/>
      <c r="C8" s="129"/>
      <c r="D8" s="129"/>
      <c r="E8" s="129"/>
      <c r="F8" s="20" t="str">
        <f>IF(F18=0,"",IF(AND(F6&lt;=F7,F6&lt;=10000),"RÉUSSITE","ÉCHEC"))</f>
        <v/>
      </c>
    </row>
    <row r="9" spans="1:6" ht="15" x14ac:dyDescent="0.2">
      <c r="A9" s="130"/>
      <c r="B9" s="131"/>
      <c r="C9" s="131"/>
      <c r="D9" s="131"/>
      <c r="E9" s="131"/>
      <c r="F9" s="132"/>
    </row>
    <row r="10" spans="1:6" ht="24" customHeight="1" x14ac:dyDescent="0.2">
      <c r="A10" s="107" t="s">
        <v>17</v>
      </c>
      <c r="B10" s="108"/>
      <c r="C10" s="108"/>
      <c r="D10" s="108"/>
      <c r="E10" s="108"/>
      <c r="F10" s="109"/>
    </row>
    <row r="11" spans="1:6" s="25" customFormat="1" ht="47.25" x14ac:dyDescent="0.2">
      <c r="A11" s="21" t="s">
        <v>8</v>
      </c>
      <c r="B11" s="22" t="s">
        <v>7</v>
      </c>
      <c r="C11" s="22" t="s">
        <v>9</v>
      </c>
      <c r="D11" s="22" t="s">
        <v>48</v>
      </c>
      <c r="E11" s="23" t="s">
        <v>21</v>
      </c>
      <c r="F11" s="24" t="s">
        <v>0</v>
      </c>
    </row>
    <row r="12" spans="1:6" s="25" customFormat="1" ht="30" customHeight="1" x14ac:dyDescent="0.2">
      <c r="A12" s="26" t="s">
        <v>12</v>
      </c>
      <c r="B12" s="27">
        <f>'Budget - Activité 1'!B6</f>
        <v>0</v>
      </c>
      <c r="C12" s="28">
        <f>'Budget - Activité 1'!B7</f>
        <v>0</v>
      </c>
      <c r="D12" s="28">
        <f>'Budget - Activité 1'!B8</f>
        <v>0</v>
      </c>
      <c r="E12" s="27">
        <f>'Budget - Activité 1'!B9</f>
        <v>0</v>
      </c>
      <c r="F12" s="29">
        <f>'Budget - Activité 1'!D48</f>
        <v>0</v>
      </c>
    </row>
    <row r="13" spans="1:6" s="25" customFormat="1" ht="30" customHeight="1" x14ac:dyDescent="0.2">
      <c r="A13" s="30" t="s">
        <v>13</v>
      </c>
      <c r="B13" s="31">
        <f>'Budget - Activité 2'!B6</f>
        <v>0</v>
      </c>
      <c r="C13" s="32">
        <f>'Budget - Activité 2'!B7</f>
        <v>0</v>
      </c>
      <c r="D13" s="32">
        <f>'Budget - Activité 2'!B8</f>
        <v>0</v>
      </c>
      <c r="E13" s="31">
        <f>'Budget - Activité 2'!B9</f>
        <v>0</v>
      </c>
      <c r="F13" s="33">
        <f>'Budget - Activité 2'!D48</f>
        <v>0</v>
      </c>
    </row>
    <row r="14" spans="1:6" s="25" customFormat="1" ht="30" customHeight="1" x14ac:dyDescent="0.2">
      <c r="A14" s="34" t="s">
        <v>14</v>
      </c>
      <c r="B14" s="35">
        <f>'Budget - Activité 3'!B6</f>
        <v>0</v>
      </c>
      <c r="C14" s="36">
        <f>'Budget - Activité 3'!B7</f>
        <v>0</v>
      </c>
      <c r="D14" s="36">
        <f>'Budget - Activité 3'!B8</f>
        <v>0</v>
      </c>
      <c r="E14" s="35">
        <f>'Budget - Activité 3'!B9</f>
        <v>0</v>
      </c>
      <c r="F14" s="29">
        <f>'Budget - Activité 3'!D48</f>
        <v>0</v>
      </c>
    </row>
    <row r="15" spans="1:6" s="25" customFormat="1" ht="30" customHeight="1" x14ac:dyDescent="0.2">
      <c r="A15" s="30" t="s">
        <v>15</v>
      </c>
      <c r="B15" s="31">
        <f>'Budget - Activité 4'!B6</f>
        <v>0</v>
      </c>
      <c r="C15" s="32">
        <f>'Budget - Activité 4'!B7</f>
        <v>0</v>
      </c>
      <c r="D15" s="32">
        <f>'Budget - Activité 4'!B8</f>
        <v>0</v>
      </c>
      <c r="E15" s="31">
        <f>'Budget - Activité 4'!B9</f>
        <v>0</v>
      </c>
      <c r="F15" s="33">
        <f>'Budget - Activité 4'!D48</f>
        <v>0</v>
      </c>
    </row>
    <row r="16" spans="1:6" s="25" customFormat="1" ht="30" customHeight="1" x14ac:dyDescent="0.2">
      <c r="A16" s="34" t="s">
        <v>16</v>
      </c>
      <c r="B16" s="35">
        <f>'Budget - Activité 5'!B6</f>
        <v>0</v>
      </c>
      <c r="C16" s="36">
        <f>'Budget - Activité 5'!B7</f>
        <v>0</v>
      </c>
      <c r="D16" s="36">
        <f>'Budget - Activité 5'!B8</f>
        <v>0</v>
      </c>
      <c r="E16" s="35">
        <f>'Budget - Activité 5'!B9</f>
        <v>0</v>
      </c>
      <c r="F16" s="29">
        <f>'Budget - Activité 5'!D48</f>
        <v>0</v>
      </c>
    </row>
    <row r="17" spans="1:7" ht="30" customHeight="1" x14ac:dyDescent="0.2">
      <c r="A17" s="113" t="s">
        <v>11</v>
      </c>
      <c r="B17" s="114"/>
      <c r="C17" s="114"/>
      <c r="D17" s="114"/>
      <c r="E17" s="114"/>
      <c r="F17" s="37">
        <f>SUM(F12:F16)</f>
        <v>0</v>
      </c>
    </row>
    <row r="18" spans="1:7" ht="30" hidden="1" customHeight="1" x14ac:dyDescent="0.2">
      <c r="A18" s="113" t="s">
        <v>1</v>
      </c>
      <c r="B18" s="114"/>
      <c r="C18" s="114"/>
      <c r="D18" s="114"/>
      <c r="E18" s="114"/>
      <c r="F18" s="37">
        <f>F17/2</f>
        <v>0</v>
      </c>
    </row>
    <row r="19" spans="1:7" ht="15.75" x14ac:dyDescent="0.2">
      <c r="A19" s="38"/>
      <c r="B19" s="39"/>
      <c r="C19" s="39"/>
      <c r="D19" s="39"/>
      <c r="E19" s="39"/>
      <c r="F19" s="40"/>
    </row>
    <row r="20" spans="1:7" ht="24" customHeight="1" x14ac:dyDescent="0.2">
      <c r="A20" s="107" t="s">
        <v>24</v>
      </c>
      <c r="B20" s="108"/>
      <c r="C20" s="108"/>
      <c r="D20" s="108"/>
      <c r="E20" s="108"/>
      <c r="F20" s="109"/>
    </row>
    <row r="21" spans="1:7" ht="15.75" x14ac:dyDescent="0.2">
      <c r="A21" s="113" t="s">
        <v>4</v>
      </c>
      <c r="B21" s="114"/>
      <c r="C21" s="114"/>
      <c r="D21" s="114"/>
      <c r="E21" s="114"/>
      <c r="F21" s="127"/>
    </row>
    <row r="22" spans="1:7" ht="159" customHeight="1" x14ac:dyDescent="0.2">
      <c r="A22" s="124" t="s">
        <v>62</v>
      </c>
      <c r="B22" s="125"/>
      <c r="C22" s="125"/>
      <c r="D22" s="125"/>
      <c r="E22" s="125"/>
      <c r="F22" s="126"/>
      <c r="G22" s="82"/>
    </row>
    <row r="23" spans="1:7" ht="15.75" customHeight="1" x14ac:dyDescent="0.2">
      <c r="A23" s="115" t="s">
        <v>3</v>
      </c>
      <c r="B23" s="116"/>
      <c r="C23" s="116"/>
      <c r="D23" s="116"/>
      <c r="E23" s="116"/>
      <c r="F23" s="117"/>
    </row>
    <row r="24" spans="1:7" ht="126.75" customHeight="1" thickBot="1" x14ac:dyDescent="0.25">
      <c r="A24" s="118" t="s">
        <v>58</v>
      </c>
      <c r="B24" s="119"/>
      <c r="C24" s="119"/>
      <c r="D24" s="119"/>
      <c r="E24" s="119"/>
      <c r="F24" s="120"/>
    </row>
  </sheetData>
  <sheetProtection sheet="1" objects="1" scenarios="1" selectLockedCells="1"/>
  <mergeCells count="17">
    <mergeCell ref="A1:F1"/>
    <mergeCell ref="A22:F22"/>
    <mergeCell ref="A21:F21"/>
    <mergeCell ref="A17:E17"/>
    <mergeCell ref="A8:E8"/>
    <mergeCell ref="A4:F4"/>
    <mergeCell ref="B2:F2"/>
    <mergeCell ref="A6:E6"/>
    <mergeCell ref="B3:F3"/>
    <mergeCell ref="A5:F5"/>
    <mergeCell ref="A9:F9"/>
    <mergeCell ref="A10:F10"/>
    <mergeCell ref="A20:F20"/>
    <mergeCell ref="A7:E7"/>
    <mergeCell ref="A18:E18"/>
    <mergeCell ref="A23:F23"/>
    <mergeCell ref="A24:F24"/>
  </mergeCells>
  <phoneticPr fontId="2" type="noConversion"/>
  <conditionalFormatting sqref="F8">
    <cfRule type="containsText" dxfId="267" priority="3" operator="containsText" text="ÉCHEC">
      <formula>NOT(ISERROR(SEARCH("ÉCHEC",F8)))</formula>
    </cfRule>
  </conditionalFormatting>
  <conditionalFormatting sqref="B2:F2">
    <cfRule type="notContainsBlanks" dxfId="266" priority="2">
      <formula>LEN(TRIM(B2))&gt;0</formula>
    </cfRule>
  </conditionalFormatting>
  <conditionalFormatting sqref="F6">
    <cfRule type="cellIs" dxfId="265" priority="1" operator="greaterThan">
      <formula>0</formula>
    </cfRule>
  </conditionalFormatting>
  <dataValidations count="1">
    <dataValidation type="decimal" operator="lessThanOrEqual" allowBlank="1" showInputMessage="1" showErrorMessage="1" errorTitle="INVALID Global Market Dev Req" error="Maximum: $10,000.00" sqref="F6">
      <formula1>10000</formula1>
    </dataValidation>
  </dataValidations>
  <pageMargins left="0.74803149606299213" right="0.74803149606299213" top="0.39370078740157483" bottom="0.39370078740157483" header="0.51181102362204722" footer="0.23622047244094491"/>
  <pageSetup scale="50" firstPageNumber="57" orientation="landscape" useFirstPageNumber="1" horizontalDpi="4294967292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showOutlineSymbols="0" zoomScale="90" zoomScaleNormal="90" zoomScaleSheetLayoutView="85" workbookViewId="0">
      <pane ySplit="10" topLeftCell="A11" activePane="bottomLeft" state="frozen"/>
      <selection activeCell="B2" sqref="B2:F2"/>
      <selection pane="bottomLeft" activeCell="B2" sqref="B2:F2"/>
    </sheetView>
  </sheetViews>
  <sheetFormatPr defaultColWidth="9.140625" defaultRowHeight="12.75" customHeight="1" x14ac:dyDescent="0.2"/>
  <cols>
    <col min="1" max="1" width="75.85546875" style="6" bestFit="1" customWidth="1"/>
    <col min="2" max="3" width="19.85546875" style="6" customWidth="1"/>
    <col min="4" max="4" width="30" style="6" customWidth="1"/>
    <col min="5" max="5" width="56.7109375" style="6" customWidth="1"/>
    <col min="6" max="16384" width="9.140625" style="4"/>
  </cols>
  <sheetData>
    <row r="1" spans="1:5" s="5" customFormat="1" ht="72" customHeight="1" x14ac:dyDescent="0.2">
      <c r="A1" s="170" t="s">
        <v>68</v>
      </c>
      <c r="B1" s="171"/>
      <c r="C1" s="171"/>
      <c r="D1" s="171"/>
      <c r="E1" s="172"/>
    </row>
    <row r="2" spans="1:5" ht="26.25" customHeight="1" x14ac:dyDescent="0.2">
      <c r="A2" s="44" t="s">
        <v>6</v>
      </c>
      <c r="B2" s="173" t="str">
        <f>IF('Sommaire du budget'!B2:F2=0,"",'Sommaire du budget'!B2:F2)</f>
        <v/>
      </c>
      <c r="C2" s="174"/>
      <c r="D2" s="174"/>
      <c r="E2" s="175"/>
    </row>
    <row r="3" spans="1:5" ht="61.5" customHeight="1" thickBot="1" x14ac:dyDescent="0.25">
      <c r="A3" s="45" t="s">
        <v>5</v>
      </c>
      <c r="B3" s="181" t="s">
        <v>63</v>
      </c>
      <c r="C3" s="182"/>
      <c r="D3" s="182"/>
      <c r="E3" s="183"/>
    </row>
    <row r="4" spans="1:5" s="5" customFormat="1" ht="15" x14ac:dyDescent="0.2">
      <c r="A4" s="141"/>
      <c r="B4" s="142"/>
      <c r="C4" s="142"/>
      <c r="D4" s="142"/>
      <c r="E4" s="143"/>
    </row>
    <row r="5" spans="1:5" s="5" customFormat="1" ht="23.25" customHeight="1" x14ac:dyDescent="0.2">
      <c r="A5" s="145" t="s">
        <v>19</v>
      </c>
      <c r="B5" s="145"/>
      <c r="C5" s="145"/>
      <c r="D5" s="145"/>
      <c r="E5" s="145"/>
    </row>
    <row r="6" spans="1:5" ht="19.5" customHeight="1" x14ac:dyDescent="0.2">
      <c r="A6" s="106" t="s">
        <v>20</v>
      </c>
      <c r="B6" s="47"/>
      <c r="C6" s="7"/>
      <c r="D6" s="7"/>
      <c r="E6" s="8"/>
    </row>
    <row r="7" spans="1:5" ht="19.5" customHeight="1" x14ac:dyDescent="0.2">
      <c r="A7" s="46" t="s">
        <v>9</v>
      </c>
      <c r="B7" s="48"/>
      <c r="C7" s="7"/>
      <c r="D7" s="7"/>
      <c r="E7" s="8"/>
    </row>
    <row r="8" spans="1:5" ht="19.5" customHeight="1" x14ac:dyDescent="0.2">
      <c r="A8" s="46" t="s">
        <v>10</v>
      </c>
      <c r="B8" s="48"/>
      <c r="C8" s="7"/>
      <c r="D8" s="7"/>
      <c r="E8" s="8"/>
    </row>
    <row r="9" spans="1:5" ht="19.5" customHeight="1" thickBot="1" x14ac:dyDescent="0.25">
      <c r="A9" s="83" t="s">
        <v>21</v>
      </c>
      <c r="B9" s="47"/>
      <c r="C9" s="7"/>
      <c r="D9" s="7"/>
      <c r="E9" s="8"/>
    </row>
    <row r="10" spans="1:5" s="1" customFormat="1" ht="29.25" customHeight="1" thickBot="1" x14ac:dyDescent="0.25">
      <c r="A10" s="184" t="s">
        <v>18</v>
      </c>
      <c r="B10" s="185"/>
      <c r="C10" s="185"/>
      <c r="D10" s="90" t="s">
        <v>0</v>
      </c>
      <c r="E10" s="91" t="s">
        <v>22</v>
      </c>
    </row>
    <row r="11" spans="1:5" s="2" customFormat="1" ht="18" customHeight="1" thickTop="1" x14ac:dyDescent="0.2">
      <c r="A11" s="59" t="s">
        <v>59</v>
      </c>
      <c r="B11" s="60"/>
      <c r="C11" s="61"/>
      <c r="D11" s="88"/>
      <c r="E11" s="89"/>
    </row>
    <row r="12" spans="1:5" s="3" customFormat="1" ht="15.75" x14ac:dyDescent="0.2">
      <c r="A12" s="176" t="s">
        <v>40</v>
      </c>
      <c r="B12" s="177"/>
      <c r="C12" s="178"/>
      <c r="D12" s="62"/>
      <c r="E12" s="72"/>
    </row>
    <row r="13" spans="1:5" s="3" customFormat="1" ht="15.75" x14ac:dyDescent="0.2">
      <c r="A13" s="164" t="s">
        <v>37</v>
      </c>
      <c r="B13" s="165"/>
      <c r="C13" s="179"/>
      <c r="D13" s="63"/>
      <c r="E13" s="73"/>
    </row>
    <row r="14" spans="1:5" s="3" customFormat="1" ht="15.75" x14ac:dyDescent="0.2">
      <c r="A14" s="167" t="s">
        <v>38</v>
      </c>
      <c r="B14" s="168"/>
      <c r="C14" s="180"/>
      <c r="D14" s="63"/>
      <c r="E14" s="73"/>
    </row>
    <row r="15" spans="1:5" s="3" customFormat="1" ht="15.75" x14ac:dyDescent="0.2">
      <c r="A15" s="149" t="s">
        <v>23</v>
      </c>
      <c r="B15" s="150"/>
      <c r="C15" s="151"/>
      <c r="D15" s="63"/>
      <c r="E15" s="73"/>
    </row>
    <row r="16" spans="1:5" s="3" customFormat="1" ht="18" customHeight="1" x14ac:dyDescent="0.2">
      <c r="A16" s="146" t="s">
        <v>29</v>
      </c>
      <c r="B16" s="147"/>
      <c r="C16" s="148"/>
      <c r="D16" s="92">
        <f>SUBTOTAL(109,Table24812172227327[Sum])</f>
        <v>0</v>
      </c>
      <c r="E16" s="93"/>
    </row>
    <row r="17" spans="1:5" s="2" customFormat="1" ht="18" customHeight="1" x14ac:dyDescent="0.2">
      <c r="A17" s="94" t="s">
        <v>43</v>
      </c>
      <c r="B17" s="95"/>
      <c r="C17" s="95"/>
      <c r="D17" s="96"/>
      <c r="E17" s="97"/>
    </row>
    <row r="18" spans="1:5" s="3" customFormat="1" ht="15.75" x14ac:dyDescent="0.2">
      <c r="A18" s="161" t="s">
        <v>39</v>
      </c>
      <c r="B18" s="162"/>
      <c r="C18" s="163"/>
      <c r="D18" s="64"/>
      <c r="E18" s="69"/>
    </row>
    <row r="19" spans="1:5" s="3" customFormat="1" ht="15.75" x14ac:dyDescent="0.2">
      <c r="A19" s="164" t="s">
        <v>41</v>
      </c>
      <c r="B19" s="165"/>
      <c r="C19" s="166"/>
      <c r="D19" s="65"/>
      <c r="E19" s="70"/>
    </row>
    <row r="20" spans="1:5" s="3" customFormat="1" ht="15.75" x14ac:dyDescent="0.2">
      <c r="A20" s="167" t="s">
        <v>42</v>
      </c>
      <c r="B20" s="168"/>
      <c r="C20" s="169"/>
      <c r="D20" s="65"/>
      <c r="E20" s="70"/>
    </row>
    <row r="21" spans="1:5" s="3" customFormat="1" ht="15.75" x14ac:dyDescent="0.2">
      <c r="A21" s="149" t="s">
        <v>36</v>
      </c>
      <c r="B21" s="150"/>
      <c r="C21" s="151"/>
      <c r="D21" s="65"/>
      <c r="E21" s="70"/>
    </row>
    <row r="22" spans="1:5" s="3" customFormat="1" ht="18" customHeight="1" x14ac:dyDescent="0.2">
      <c r="A22" s="146" t="s">
        <v>29</v>
      </c>
      <c r="B22" s="147"/>
      <c r="C22" s="148"/>
      <c r="D22" s="92">
        <f>SUBTOTAL(109,Table26813182328338[Sum])</f>
        <v>0</v>
      </c>
      <c r="E22" s="71"/>
    </row>
    <row r="23" spans="1:5" s="2" customFormat="1" ht="18" customHeight="1" x14ac:dyDescent="0.2">
      <c r="A23" s="98" t="s">
        <v>44</v>
      </c>
      <c r="B23" s="49" t="s">
        <v>25</v>
      </c>
      <c r="C23" s="50" t="s">
        <v>26</v>
      </c>
      <c r="D23" s="96"/>
      <c r="E23" s="97"/>
    </row>
    <row r="24" spans="1:5" s="3" customFormat="1" ht="15.75" x14ac:dyDescent="0.2">
      <c r="A24" s="51" t="s">
        <v>33</v>
      </c>
      <c r="B24" s="76">
        <v>0</v>
      </c>
      <c r="C24" s="66">
        <v>0</v>
      </c>
      <c r="D24" s="52">
        <f>PRODUCT(Table247914192429349[[#This Row],[Column1]:[Column2]])</f>
        <v>0</v>
      </c>
      <c r="E24" s="69"/>
    </row>
    <row r="25" spans="1:5" s="3" customFormat="1" ht="15.75" x14ac:dyDescent="0.2">
      <c r="A25" s="53" t="s">
        <v>34</v>
      </c>
      <c r="B25" s="77">
        <v>0</v>
      </c>
      <c r="C25" s="67">
        <v>0</v>
      </c>
      <c r="D25" s="54">
        <f>PRODUCT(Table247914192429349[[#This Row],[Column1]:[Column2]])</f>
        <v>0</v>
      </c>
      <c r="E25" s="70"/>
    </row>
    <row r="26" spans="1:5" s="3" customFormat="1" ht="15.75" x14ac:dyDescent="0.2">
      <c r="A26" s="55" t="s">
        <v>35</v>
      </c>
      <c r="B26" s="78">
        <v>0</v>
      </c>
      <c r="C26" s="68">
        <v>0</v>
      </c>
      <c r="D26" s="54">
        <f>PRODUCT(Table247914192429349[[#This Row],[Column1]:[Column2]])</f>
        <v>0</v>
      </c>
      <c r="E26" s="70"/>
    </row>
    <row r="27" spans="1:5" s="3" customFormat="1" ht="18" customHeight="1" x14ac:dyDescent="0.2">
      <c r="A27" s="99" t="s">
        <v>29</v>
      </c>
      <c r="B27" s="100"/>
      <c r="C27" s="101"/>
      <c r="D27" s="58">
        <f>SUBTOTAL(109,Table247914192429349[Sum])</f>
        <v>0</v>
      </c>
      <c r="E27" s="71"/>
    </row>
    <row r="28" spans="1:5" s="2" customFormat="1" ht="18" customHeight="1" x14ac:dyDescent="0.2">
      <c r="A28" s="98" t="s">
        <v>45</v>
      </c>
      <c r="B28" s="49" t="s">
        <v>25</v>
      </c>
      <c r="C28" s="50" t="s">
        <v>28</v>
      </c>
      <c r="D28" s="96"/>
      <c r="E28" s="97"/>
    </row>
    <row r="29" spans="1:5" s="3" customFormat="1" ht="15.75" x14ac:dyDescent="0.2">
      <c r="A29" s="56" t="s">
        <v>32</v>
      </c>
      <c r="B29" s="79">
        <v>75</v>
      </c>
      <c r="C29" s="66">
        <v>0</v>
      </c>
      <c r="D29" s="52">
        <f>PRODUCT(Table247810152025303510[[#This Row],[Column1]:[Column2]])</f>
        <v>0</v>
      </c>
      <c r="E29" s="69"/>
    </row>
    <row r="30" spans="1:5" s="3" customFormat="1" ht="15.75" x14ac:dyDescent="0.2">
      <c r="A30" s="56" t="s">
        <v>30</v>
      </c>
      <c r="B30" s="80">
        <v>75</v>
      </c>
      <c r="C30" s="67">
        <v>0</v>
      </c>
      <c r="D30" s="54">
        <f>PRODUCT(Table247810152025303510[[#This Row],[Column1]:[Column2]])</f>
        <v>0</v>
      </c>
      <c r="E30" s="70"/>
    </row>
    <row r="31" spans="1:5" s="3" customFormat="1" ht="15.75" x14ac:dyDescent="0.2">
      <c r="A31" s="57" t="s">
        <v>31</v>
      </c>
      <c r="B31" s="81">
        <v>75</v>
      </c>
      <c r="C31" s="68">
        <v>0</v>
      </c>
      <c r="D31" s="54">
        <f>PRODUCT(Table247810152025303510[[#This Row],[Column1]:[Column2]])</f>
        <v>0</v>
      </c>
      <c r="E31" s="70"/>
    </row>
    <row r="32" spans="1:5" s="3" customFormat="1" ht="18" customHeight="1" x14ac:dyDescent="0.2">
      <c r="A32" s="99" t="s">
        <v>29</v>
      </c>
      <c r="B32" s="100"/>
      <c r="C32" s="101"/>
      <c r="D32" s="58">
        <f>SUBTOTAL(109,Table247810152025303510[Sum])</f>
        <v>0</v>
      </c>
      <c r="E32" s="71"/>
    </row>
    <row r="33" spans="1:5" s="2" customFormat="1" ht="18" customHeight="1" x14ac:dyDescent="0.2">
      <c r="A33" s="98" t="s">
        <v>46</v>
      </c>
      <c r="B33" s="49" t="s">
        <v>27</v>
      </c>
      <c r="C33" s="50" t="s">
        <v>28</v>
      </c>
      <c r="D33" s="96"/>
      <c r="E33" s="97"/>
    </row>
    <row r="34" spans="1:5" s="3" customFormat="1" ht="15.75" x14ac:dyDescent="0.2">
      <c r="A34" s="56" t="s">
        <v>32</v>
      </c>
      <c r="B34" s="79">
        <v>100</v>
      </c>
      <c r="C34" s="66">
        <v>0</v>
      </c>
      <c r="D34" s="52">
        <f>PRODUCT(Table2478101520253035102[[#This Row],[Column1]:[Column2]])</f>
        <v>0</v>
      </c>
      <c r="E34" s="69"/>
    </row>
    <row r="35" spans="1:5" s="3" customFormat="1" ht="15.75" x14ac:dyDescent="0.2">
      <c r="A35" s="56" t="s">
        <v>30</v>
      </c>
      <c r="B35" s="80">
        <v>100</v>
      </c>
      <c r="C35" s="67">
        <v>0</v>
      </c>
      <c r="D35" s="54">
        <f>PRODUCT(Table2478101520253035102[[#This Row],[Column1]:[Column2]])</f>
        <v>0</v>
      </c>
      <c r="E35" s="70"/>
    </row>
    <row r="36" spans="1:5" s="3" customFormat="1" ht="15.75" x14ac:dyDescent="0.2">
      <c r="A36" s="57" t="s">
        <v>31</v>
      </c>
      <c r="B36" s="81">
        <v>100</v>
      </c>
      <c r="C36" s="68">
        <v>0</v>
      </c>
      <c r="D36" s="54">
        <f>PRODUCT(Table2478101520253035102[[#This Row],[Column1]:[Column2]])</f>
        <v>0</v>
      </c>
      <c r="E36" s="70"/>
    </row>
    <row r="37" spans="1:5" s="3" customFormat="1" ht="18" customHeight="1" x14ac:dyDescent="0.2">
      <c r="A37" s="99" t="s">
        <v>29</v>
      </c>
      <c r="B37" s="100"/>
      <c r="C37" s="101"/>
      <c r="D37" s="58">
        <f>SUBTOTAL(109,Table2478101520253035102[Sum])</f>
        <v>0</v>
      </c>
      <c r="E37" s="71"/>
    </row>
    <row r="38" spans="1:5" s="2" customFormat="1" ht="18" customHeight="1" x14ac:dyDescent="0.2">
      <c r="A38" s="94" t="s">
        <v>60</v>
      </c>
      <c r="B38" s="95"/>
      <c r="C38" s="95"/>
      <c r="D38" s="96"/>
      <c r="E38" s="97"/>
    </row>
    <row r="39" spans="1:5" s="3" customFormat="1" ht="18" customHeight="1" x14ac:dyDescent="0.2">
      <c r="A39" s="152"/>
      <c r="B39" s="153"/>
      <c r="C39" s="154"/>
      <c r="D39" s="62"/>
      <c r="E39" s="74"/>
    </row>
    <row r="40" spans="1:5" s="3" customFormat="1" ht="18" customHeight="1" x14ac:dyDescent="0.2">
      <c r="A40" s="155"/>
      <c r="B40" s="156"/>
      <c r="C40" s="157"/>
      <c r="D40" s="86"/>
      <c r="E40" s="74"/>
    </row>
    <row r="41" spans="1:5" s="3" customFormat="1" ht="18" customHeight="1" x14ac:dyDescent="0.2">
      <c r="A41" s="155"/>
      <c r="B41" s="156"/>
      <c r="C41" s="157"/>
      <c r="D41" s="86"/>
      <c r="E41" s="74"/>
    </row>
    <row r="42" spans="1:5" s="3" customFormat="1" ht="18" customHeight="1" x14ac:dyDescent="0.2">
      <c r="A42" s="155"/>
      <c r="B42" s="156"/>
      <c r="C42" s="157"/>
      <c r="D42" s="86"/>
      <c r="E42" s="74"/>
    </row>
    <row r="43" spans="1:5" s="3" customFormat="1" ht="18" customHeight="1" x14ac:dyDescent="0.2">
      <c r="A43" s="155"/>
      <c r="B43" s="156"/>
      <c r="C43" s="157"/>
      <c r="D43" s="86"/>
      <c r="E43" s="74"/>
    </row>
    <row r="44" spans="1:5" s="3" customFormat="1" ht="18" customHeight="1" x14ac:dyDescent="0.2">
      <c r="A44" s="155"/>
      <c r="B44" s="156"/>
      <c r="C44" s="157"/>
      <c r="D44" s="63"/>
      <c r="E44" s="75"/>
    </row>
    <row r="45" spans="1:5" s="3" customFormat="1" ht="18" customHeight="1" x14ac:dyDescent="0.2">
      <c r="A45" s="155"/>
      <c r="B45" s="156"/>
      <c r="C45" s="157"/>
      <c r="D45" s="84"/>
      <c r="E45" s="75"/>
    </row>
    <row r="46" spans="1:5" s="3" customFormat="1" ht="18" customHeight="1" x14ac:dyDescent="0.2">
      <c r="A46" s="158"/>
      <c r="B46" s="159"/>
      <c r="C46" s="160"/>
      <c r="D46" s="63"/>
      <c r="E46" s="75"/>
    </row>
    <row r="47" spans="1:5" s="3" customFormat="1" ht="18" customHeight="1" x14ac:dyDescent="0.2">
      <c r="A47" s="144" t="s">
        <v>29</v>
      </c>
      <c r="B47" s="144"/>
      <c r="C47" s="144"/>
      <c r="D47" s="104">
        <f>SUBTOTAL(109,Table2481217222732783233[Sum])</f>
        <v>0</v>
      </c>
      <c r="E47" s="105"/>
    </row>
    <row r="48" spans="1:5" s="3" customFormat="1" ht="27.75" customHeight="1" x14ac:dyDescent="0.2">
      <c r="A48" s="140" t="s">
        <v>0</v>
      </c>
      <c r="B48" s="140"/>
      <c r="C48" s="140"/>
      <c r="D48" s="102">
        <f>SUM(D16,D22,D27,D32,D37,D47)</f>
        <v>0</v>
      </c>
      <c r="E48" s="103"/>
    </row>
  </sheetData>
  <sheetProtection sheet="1" objects="1" scenarios="1" insertRows="0" deleteRows="0" selectLockedCells="1"/>
  <mergeCells count="26">
    <mergeCell ref="A42:C42"/>
    <mergeCell ref="A43:C43"/>
    <mergeCell ref="A45:C45"/>
    <mergeCell ref="A1:E1"/>
    <mergeCell ref="B2:E2"/>
    <mergeCell ref="A12:C12"/>
    <mergeCell ref="A13:C13"/>
    <mergeCell ref="A14:C14"/>
    <mergeCell ref="B3:E3"/>
    <mergeCell ref="A10:C10"/>
    <mergeCell ref="A48:C48"/>
    <mergeCell ref="A4:E4"/>
    <mergeCell ref="A47:C47"/>
    <mergeCell ref="A5:E5"/>
    <mergeCell ref="A16:C16"/>
    <mergeCell ref="A21:C21"/>
    <mergeCell ref="A39:C39"/>
    <mergeCell ref="A44:C44"/>
    <mergeCell ref="A46:C46"/>
    <mergeCell ref="A22:C22"/>
    <mergeCell ref="A15:C15"/>
    <mergeCell ref="A18:C18"/>
    <mergeCell ref="A19:C19"/>
    <mergeCell ref="A20:C20"/>
    <mergeCell ref="A40:C40"/>
    <mergeCell ref="A41:C41"/>
  </mergeCells>
  <phoneticPr fontId="2" type="noConversion"/>
  <conditionalFormatting sqref="C34:C36 C29:C31">
    <cfRule type="cellIs" dxfId="264" priority="3" operator="equal">
      <formula>0</formula>
    </cfRule>
  </conditionalFormatting>
  <conditionalFormatting sqref="C24:C26">
    <cfRule type="cellIs" dxfId="263" priority="2" operator="equal">
      <formula>0</formula>
    </cfRule>
  </conditionalFormatting>
  <dataValidations count="3">
    <dataValidation type="whole" operator="equal" allowBlank="1" showInputMessage="1" showErrorMessage="1" errorTitle="PLEASE CORRECT" error="Rate is $100 CAD" sqref="B34:B36">
      <formula1>100</formula1>
    </dataValidation>
    <dataValidation type="whole" operator="greaterThan" allowBlank="1" showInputMessage="1" showErrorMessage="1" errorTitle="PLEASE CORRECT" error="Data must be whole number." sqref="C24:C26 C34:C36 C29:C31">
      <formula1>0</formula1>
    </dataValidation>
    <dataValidation type="whole" operator="equal" allowBlank="1" showInputMessage="1" showErrorMessage="1" errorTitle="PLEASE CORRECT" error="Rate is $75 CAD" sqref="B29:B31">
      <formula1>75</formula1>
    </dataValidation>
  </dataValidations>
  <printOptions horizontalCentered="1"/>
  <pageMargins left="0.74803149606299202" right="0.74803149606299202" top="0.39370078740157499" bottom="0.39370078740157499" header="0.511811023622047" footer="0.23622047244094499"/>
  <pageSetup scale="58" firstPageNumber="57" orientation="landscape" useFirstPageNumber="1" horizontalDpi="4294967292" r:id="rId1"/>
  <headerFooter alignWithMargins="0">
    <oddHeader xml:space="preserve">&amp;R
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showOutlineSymbols="0" zoomScale="90" zoomScaleNormal="90" zoomScaleSheetLayoutView="85" workbookViewId="0">
      <pane ySplit="10" topLeftCell="A11" activePane="bottomLeft" state="frozen"/>
      <selection activeCell="B2" sqref="B2:F2"/>
      <selection pane="bottomLeft" activeCell="B2" sqref="B2:F2"/>
    </sheetView>
  </sheetViews>
  <sheetFormatPr defaultColWidth="9.140625" defaultRowHeight="12.75" customHeight="1" x14ac:dyDescent="0.2"/>
  <cols>
    <col min="1" max="1" width="75.85546875" style="6" bestFit="1" customWidth="1"/>
    <col min="2" max="3" width="19.85546875" style="6" customWidth="1"/>
    <col min="4" max="4" width="30" style="6" customWidth="1"/>
    <col min="5" max="5" width="56.7109375" style="6" customWidth="1"/>
    <col min="6" max="16384" width="9.140625" style="4"/>
  </cols>
  <sheetData>
    <row r="1" spans="1:5" s="5" customFormat="1" ht="72" customHeight="1" x14ac:dyDescent="0.2">
      <c r="A1" s="170" t="s">
        <v>69</v>
      </c>
      <c r="B1" s="171"/>
      <c r="C1" s="171"/>
      <c r="D1" s="171"/>
      <c r="E1" s="172"/>
    </row>
    <row r="2" spans="1:5" ht="26.25" customHeight="1" x14ac:dyDescent="0.2">
      <c r="A2" s="44" t="s">
        <v>6</v>
      </c>
      <c r="B2" s="173" t="str">
        <f>IF('Sommaire du budget'!B2:F2=0,"",'Sommaire du budget'!B2:F2)</f>
        <v/>
      </c>
      <c r="C2" s="174"/>
      <c r="D2" s="174"/>
      <c r="E2" s="175"/>
    </row>
    <row r="3" spans="1:5" ht="61.5" customHeight="1" thickBot="1" x14ac:dyDescent="0.25">
      <c r="A3" s="45" t="s">
        <v>5</v>
      </c>
      <c r="B3" s="181" t="s">
        <v>63</v>
      </c>
      <c r="C3" s="182"/>
      <c r="D3" s="182"/>
      <c r="E3" s="183"/>
    </row>
    <row r="4" spans="1:5" s="5" customFormat="1" ht="15" x14ac:dyDescent="0.2">
      <c r="A4" s="141"/>
      <c r="B4" s="142"/>
      <c r="C4" s="142"/>
      <c r="D4" s="142"/>
      <c r="E4" s="143"/>
    </row>
    <row r="5" spans="1:5" s="5" customFormat="1" ht="23.25" customHeight="1" x14ac:dyDescent="0.2">
      <c r="A5" s="145" t="s">
        <v>50</v>
      </c>
      <c r="B5" s="145"/>
      <c r="C5" s="145"/>
      <c r="D5" s="145"/>
      <c r="E5" s="145"/>
    </row>
    <row r="6" spans="1:5" ht="19.5" customHeight="1" x14ac:dyDescent="0.2">
      <c r="A6" s="106" t="s">
        <v>20</v>
      </c>
      <c r="B6" s="47"/>
      <c r="C6" s="7"/>
      <c r="D6" s="7"/>
      <c r="E6" s="8"/>
    </row>
    <row r="7" spans="1:5" ht="19.5" customHeight="1" x14ac:dyDescent="0.2">
      <c r="A7" s="46" t="s">
        <v>9</v>
      </c>
      <c r="B7" s="48"/>
      <c r="C7" s="7"/>
      <c r="D7" s="7"/>
      <c r="E7" s="8"/>
    </row>
    <row r="8" spans="1:5" ht="19.5" customHeight="1" x14ac:dyDescent="0.2">
      <c r="A8" s="46" t="s">
        <v>10</v>
      </c>
      <c r="B8" s="48"/>
      <c r="C8" s="7"/>
      <c r="D8" s="7"/>
      <c r="E8" s="8"/>
    </row>
    <row r="9" spans="1:5" ht="19.5" customHeight="1" thickBot="1" x14ac:dyDescent="0.25">
      <c r="A9" s="83" t="s">
        <v>21</v>
      </c>
      <c r="B9" s="47"/>
      <c r="C9" s="7"/>
      <c r="D9" s="7"/>
      <c r="E9" s="8"/>
    </row>
    <row r="10" spans="1:5" s="1" customFormat="1" ht="29.25" customHeight="1" thickBot="1" x14ac:dyDescent="0.25">
      <c r="A10" s="184" t="s">
        <v>18</v>
      </c>
      <c r="B10" s="185"/>
      <c r="C10" s="185"/>
      <c r="D10" s="90" t="s">
        <v>0</v>
      </c>
      <c r="E10" s="91" t="s">
        <v>22</v>
      </c>
    </row>
    <row r="11" spans="1:5" s="2" customFormat="1" ht="18" customHeight="1" thickTop="1" x14ac:dyDescent="0.2">
      <c r="A11" s="59" t="s">
        <v>59</v>
      </c>
      <c r="B11" s="60"/>
      <c r="C11" s="61"/>
      <c r="D11" s="88"/>
      <c r="E11" s="89"/>
    </row>
    <row r="12" spans="1:5" s="3" customFormat="1" ht="15.75" x14ac:dyDescent="0.2">
      <c r="A12" s="176" t="s">
        <v>40</v>
      </c>
      <c r="B12" s="177"/>
      <c r="C12" s="178"/>
      <c r="D12" s="62"/>
      <c r="E12" s="72"/>
    </row>
    <row r="13" spans="1:5" s="3" customFormat="1" ht="15.75" x14ac:dyDescent="0.2">
      <c r="A13" s="164" t="s">
        <v>37</v>
      </c>
      <c r="B13" s="165"/>
      <c r="C13" s="179"/>
      <c r="D13" s="63"/>
      <c r="E13" s="73"/>
    </row>
    <row r="14" spans="1:5" s="3" customFormat="1" ht="15.75" x14ac:dyDescent="0.2">
      <c r="A14" s="167" t="s">
        <v>38</v>
      </c>
      <c r="B14" s="168"/>
      <c r="C14" s="180"/>
      <c r="D14" s="63"/>
      <c r="E14" s="73"/>
    </row>
    <row r="15" spans="1:5" s="3" customFormat="1" ht="15.75" x14ac:dyDescent="0.2">
      <c r="A15" s="149" t="s">
        <v>23</v>
      </c>
      <c r="B15" s="150"/>
      <c r="C15" s="151"/>
      <c r="D15" s="63"/>
      <c r="E15" s="73"/>
    </row>
    <row r="16" spans="1:5" s="3" customFormat="1" ht="18" customHeight="1" x14ac:dyDescent="0.2">
      <c r="A16" s="146" t="s">
        <v>29</v>
      </c>
      <c r="B16" s="147"/>
      <c r="C16" s="148"/>
      <c r="D16" s="92">
        <f>SUBTOTAL(109,Table248121722273276[Sum])</f>
        <v>0</v>
      </c>
      <c r="E16" s="93"/>
    </row>
    <row r="17" spans="1:5" s="2" customFormat="1" ht="18" customHeight="1" x14ac:dyDescent="0.2">
      <c r="A17" s="94" t="s">
        <v>43</v>
      </c>
      <c r="B17" s="95"/>
      <c r="C17" s="95"/>
      <c r="D17" s="96"/>
      <c r="E17" s="97"/>
    </row>
    <row r="18" spans="1:5" s="3" customFormat="1" ht="15.75" x14ac:dyDescent="0.2">
      <c r="A18" s="161" t="s">
        <v>39</v>
      </c>
      <c r="B18" s="162"/>
      <c r="C18" s="163"/>
      <c r="D18" s="64"/>
      <c r="E18" s="69"/>
    </row>
    <row r="19" spans="1:5" s="3" customFormat="1" ht="15.75" x14ac:dyDescent="0.2">
      <c r="A19" s="164" t="s">
        <v>41</v>
      </c>
      <c r="B19" s="165"/>
      <c r="C19" s="166"/>
      <c r="D19" s="65"/>
      <c r="E19" s="70"/>
    </row>
    <row r="20" spans="1:5" s="3" customFormat="1" ht="15.75" x14ac:dyDescent="0.2">
      <c r="A20" s="167" t="s">
        <v>42</v>
      </c>
      <c r="B20" s="168"/>
      <c r="C20" s="169"/>
      <c r="D20" s="65"/>
      <c r="E20" s="70"/>
    </row>
    <row r="21" spans="1:5" s="3" customFormat="1" ht="15.75" x14ac:dyDescent="0.2">
      <c r="A21" s="149" t="s">
        <v>36</v>
      </c>
      <c r="B21" s="150"/>
      <c r="C21" s="151"/>
      <c r="D21" s="65"/>
      <c r="E21" s="70"/>
    </row>
    <row r="22" spans="1:5" s="3" customFormat="1" ht="18" customHeight="1" x14ac:dyDescent="0.2">
      <c r="A22" s="146" t="s">
        <v>29</v>
      </c>
      <c r="B22" s="147"/>
      <c r="C22" s="148"/>
      <c r="D22" s="92">
        <f>SUBTOTAL(109,Table268131823283388[Sum])</f>
        <v>0</v>
      </c>
      <c r="E22" s="71"/>
    </row>
    <row r="23" spans="1:5" s="2" customFormat="1" ht="18" customHeight="1" x14ac:dyDescent="0.2">
      <c r="A23" s="98" t="s">
        <v>44</v>
      </c>
      <c r="B23" s="49" t="s">
        <v>25</v>
      </c>
      <c r="C23" s="50" t="s">
        <v>26</v>
      </c>
      <c r="D23" s="96"/>
      <c r="E23" s="97"/>
    </row>
    <row r="24" spans="1:5" s="3" customFormat="1" ht="15.75" x14ac:dyDescent="0.2">
      <c r="A24" s="51" t="s">
        <v>33</v>
      </c>
      <c r="B24" s="76">
        <v>0</v>
      </c>
      <c r="C24" s="66">
        <v>0</v>
      </c>
      <c r="D24" s="52">
        <f>PRODUCT(Table2479141924293499[[#This Row],[Column1]:[Column2]])</f>
        <v>0</v>
      </c>
      <c r="E24" s="69"/>
    </row>
    <row r="25" spans="1:5" s="3" customFormat="1" ht="15.75" x14ac:dyDescent="0.2">
      <c r="A25" s="53" t="s">
        <v>34</v>
      </c>
      <c r="B25" s="77">
        <v>0</v>
      </c>
      <c r="C25" s="67">
        <v>0</v>
      </c>
      <c r="D25" s="54">
        <f>PRODUCT(Table2479141924293499[[#This Row],[Column1]:[Column2]])</f>
        <v>0</v>
      </c>
      <c r="E25" s="70"/>
    </row>
    <row r="26" spans="1:5" s="3" customFormat="1" ht="15.75" x14ac:dyDescent="0.2">
      <c r="A26" s="55" t="s">
        <v>35</v>
      </c>
      <c r="B26" s="78">
        <v>0</v>
      </c>
      <c r="C26" s="68">
        <v>0</v>
      </c>
      <c r="D26" s="54">
        <f>PRODUCT(Table2479141924293499[[#This Row],[Column1]:[Column2]])</f>
        <v>0</v>
      </c>
      <c r="E26" s="70"/>
    </row>
    <row r="27" spans="1:5" s="3" customFormat="1" ht="18" customHeight="1" x14ac:dyDescent="0.2">
      <c r="A27" s="99" t="s">
        <v>29</v>
      </c>
      <c r="B27" s="100"/>
      <c r="C27" s="101"/>
      <c r="D27" s="58">
        <f>SUBTOTAL(109,Table2479141924293499[Sum])</f>
        <v>0</v>
      </c>
      <c r="E27" s="71"/>
    </row>
    <row r="28" spans="1:5" s="2" customFormat="1" ht="18" customHeight="1" x14ac:dyDescent="0.2">
      <c r="A28" s="98" t="s">
        <v>45</v>
      </c>
      <c r="B28" s="49" t="s">
        <v>25</v>
      </c>
      <c r="C28" s="50" t="s">
        <v>28</v>
      </c>
      <c r="D28" s="96"/>
      <c r="E28" s="97"/>
    </row>
    <row r="29" spans="1:5" s="3" customFormat="1" ht="15.75" x14ac:dyDescent="0.2">
      <c r="A29" s="56" t="s">
        <v>32</v>
      </c>
      <c r="B29" s="79">
        <v>75</v>
      </c>
      <c r="C29" s="66">
        <v>0</v>
      </c>
      <c r="D29" s="52">
        <f>PRODUCT(Table24781015202530351010[[#This Row],[Column1]:[Column2]])</f>
        <v>0</v>
      </c>
      <c r="E29" s="69"/>
    </row>
    <row r="30" spans="1:5" s="3" customFormat="1" ht="15.75" x14ac:dyDescent="0.2">
      <c r="A30" s="56" t="s">
        <v>30</v>
      </c>
      <c r="B30" s="80">
        <v>75</v>
      </c>
      <c r="C30" s="67">
        <v>0</v>
      </c>
      <c r="D30" s="54">
        <f>PRODUCT(Table24781015202530351010[[#This Row],[Column1]:[Column2]])</f>
        <v>0</v>
      </c>
      <c r="E30" s="70"/>
    </row>
    <row r="31" spans="1:5" s="3" customFormat="1" ht="15.75" x14ac:dyDescent="0.2">
      <c r="A31" s="57" t="s">
        <v>31</v>
      </c>
      <c r="B31" s="81">
        <v>75</v>
      </c>
      <c r="C31" s="68">
        <v>0</v>
      </c>
      <c r="D31" s="54">
        <f>PRODUCT(Table24781015202530351010[[#This Row],[Column1]:[Column2]])</f>
        <v>0</v>
      </c>
      <c r="E31" s="70"/>
    </row>
    <row r="32" spans="1:5" s="3" customFormat="1" ht="18" customHeight="1" x14ac:dyDescent="0.2">
      <c r="A32" s="99" t="s">
        <v>29</v>
      </c>
      <c r="B32" s="100"/>
      <c r="C32" s="101"/>
      <c r="D32" s="58">
        <f>SUBTOTAL(109,Table24781015202530351010[Sum])</f>
        <v>0</v>
      </c>
      <c r="E32" s="71"/>
    </row>
    <row r="33" spans="1:5" s="2" customFormat="1" ht="18" customHeight="1" x14ac:dyDescent="0.2">
      <c r="A33" s="98" t="s">
        <v>46</v>
      </c>
      <c r="B33" s="49" t="s">
        <v>27</v>
      </c>
      <c r="C33" s="50" t="s">
        <v>28</v>
      </c>
      <c r="D33" s="96"/>
      <c r="E33" s="97"/>
    </row>
    <row r="34" spans="1:5" s="3" customFormat="1" ht="15.75" x14ac:dyDescent="0.2">
      <c r="A34" s="56" t="s">
        <v>32</v>
      </c>
      <c r="B34" s="79">
        <v>100</v>
      </c>
      <c r="C34" s="66">
        <v>0</v>
      </c>
      <c r="D34" s="52">
        <f>PRODUCT(Table247810152025303510211[[#This Row],[Column1]:[Column2]])</f>
        <v>0</v>
      </c>
      <c r="E34" s="69"/>
    </row>
    <row r="35" spans="1:5" s="3" customFormat="1" ht="15.75" x14ac:dyDescent="0.2">
      <c r="A35" s="56" t="s">
        <v>30</v>
      </c>
      <c r="B35" s="80">
        <v>100</v>
      </c>
      <c r="C35" s="67">
        <v>0</v>
      </c>
      <c r="D35" s="54">
        <f>PRODUCT(Table247810152025303510211[[#This Row],[Column1]:[Column2]])</f>
        <v>0</v>
      </c>
      <c r="E35" s="70"/>
    </row>
    <row r="36" spans="1:5" s="3" customFormat="1" ht="15.75" x14ac:dyDescent="0.2">
      <c r="A36" s="57" t="s">
        <v>31</v>
      </c>
      <c r="B36" s="81">
        <v>100</v>
      </c>
      <c r="C36" s="68">
        <v>0</v>
      </c>
      <c r="D36" s="54">
        <f>PRODUCT(Table247810152025303510211[[#This Row],[Column1]:[Column2]])</f>
        <v>0</v>
      </c>
      <c r="E36" s="70"/>
    </row>
    <row r="37" spans="1:5" s="3" customFormat="1" ht="18" customHeight="1" x14ac:dyDescent="0.2">
      <c r="A37" s="99" t="s">
        <v>29</v>
      </c>
      <c r="B37" s="100"/>
      <c r="C37" s="101"/>
      <c r="D37" s="58">
        <f>SUBTOTAL(109,Table247810152025303510211[Sum])</f>
        <v>0</v>
      </c>
      <c r="E37" s="71"/>
    </row>
    <row r="38" spans="1:5" s="2" customFormat="1" ht="18" customHeight="1" x14ac:dyDescent="0.2">
      <c r="A38" s="94" t="s">
        <v>60</v>
      </c>
      <c r="B38" s="95"/>
      <c r="C38" s="95"/>
      <c r="D38" s="96"/>
      <c r="E38" s="97"/>
    </row>
    <row r="39" spans="1:5" s="3" customFormat="1" ht="18" customHeight="1" x14ac:dyDescent="0.2">
      <c r="A39" s="152"/>
      <c r="B39" s="153"/>
      <c r="C39" s="154"/>
      <c r="D39" s="62"/>
      <c r="E39" s="74"/>
    </row>
    <row r="40" spans="1:5" s="3" customFormat="1" ht="18" customHeight="1" x14ac:dyDescent="0.2">
      <c r="A40" s="155"/>
      <c r="B40" s="156"/>
      <c r="C40" s="157"/>
      <c r="D40" s="86"/>
      <c r="E40" s="74"/>
    </row>
    <row r="41" spans="1:5" s="3" customFormat="1" ht="18" customHeight="1" x14ac:dyDescent="0.2">
      <c r="A41" s="155"/>
      <c r="B41" s="156"/>
      <c r="C41" s="157"/>
      <c r="D41" s="86"/>
      <c r="E41" s="74"/>
    </row>
    <row r="42" spans="1:5" s="3" customFormat="1" ht="18" customHeight="1" x14ac:dyDescent="0.2">
      <c r="A42" s="155"/>
      <c r="B42" s="156"/>
      <c r="C42" s="157"/>
      <c r="D42" s="86"/>
      <c r="E42" s="74"/>
    </row>
    <row r="43" spans="1:5" s="3" customFormat="1" ht="18" customHeight="1" x14ac:dyDescent="0.2">
      <c r="A43" s="155"/>
      <c r="B43" s="156"/>
      <c r="C43" s="157"/>
      <c r="D43" s="86"/>
      <c r="E43" s="74"/>
    </row>
    <row r="44" spans="1:5" s="3" customFormat="1" ht="18" customHeight="1" x14ac:dyDescent="0.2">
      <c r="A44" s="155"/>
      <c r="B44" s="156"/>
      <c r="C44" s="157"/>
      <c r="D44" s="63"/>
      <c r="E44" s="75"/>
    </row>
    <row r="45" spans="1:5" s="3" customFormat="1" ht="18" customHeight="1" x14ac:dyDescent="0.2">
      <c r="A45" s="155"/>
      <c r="B45" s="156"/>
      <c r="C45" s="157"/>
      <c r="D45" s="84"/>
      <c r="E45" s="75"/>
    </row>
    <row r="46" spans="1:5" s="3" customFormat="1" ht="18" customHeight="1" x14ac:dyDescent="0.2">
      <c r="A46" s="158"/>
      <c r="B46" s="159"/>
      <c r="C46" s="160"/>
      <c r="D46" s="63"/>
      <c r="E46" s="75"/>
    </row>
    <row r="47" spans="1:5" s="3" customFormat="1" ht="18" customHeight="1" x14ac:dyDescent="0.2">
      <c r="A47" s="144" t="s">
        <v>29</v>
      </c>
      <c r="B47" s="144"/>
      <c r="C47" s="144"/>
      <c r="D47" s="104">
        <f>SUBTOTAL(109,Table248121722273278323312[Sum])</f>
        <v>0</v>
      </c>
      <c r="E47" s="105"/>
    </row>
    <row r="48" spans="1:5" s="3" customFormat="1" ht="27.75" customHeight="1" x14ac:dyDescent="0.2">
      <c r="A48" s="140" t="s">
        <v>0</v>
      </c>
      <c r="B48" s="140"/>
      <c r="C48" s="140"/>
      <c r="D48" s="102">
        <f>SUM(D16,D22,D27,D32,D37,D47)</f>
        <v>0</v>
      </c>
      <c r="E48" s="103"/>
    </row>
  </sheetData>
  <sheetProtection sheet="1" objects="1" scenarios="1" insertRows="0" deleteRows="0" selectLockedCells="1"/>
  <mergeCells count="26">
    <mergeCell ref="A18:C18"/>
    <mergeCell ref="A1:E1"/>
    <mergeCell ref="B2:E2"/>
    <mergeCell ref="B3:E3"/>
    <mergeCell ref="A4:E4"/>
    <mergeCell ref="A5:E5"/>
    <mergeCell ref="A10:C10"/>
    <mergeCell ref="A12:C12"/>
    <mergeCell ref="A13:C13"/>
    <mergeCell ref="A14:C14"/>
    <mergeCell ref="A15:C15"/>
    <mergeCell ref="A16:C16"/>
    <mergeCell ref="A46:C46"/>
    <mergeCell ref="A47:C47"/>
    <mergeCell ref="A48:C48"/>
    <mergeCell ref="A19:C19"/>
    <mergeCell ref="A20:C20"/>
    <mergeCell ref="A21:C21"/>
    <mergeCell ref="A22:C22"/>
    <mergeCell ref="A39:C39"/>
    <mergeCell ref="A44:C44"/>
    <mergeCell ref="A40:C40"/>
    <mergeCell ref="A41:C41"/>
    <mergeCell ref="A42:C42"/>
    <mergeCell ref="A43:C43"/>
    <mergeCell ref="A45:C45"/>
  </mergeCells>
  <conditionalFormatting sqref="C34:C36 C29:C31">
    <cfRule type="cellIs" dxfId="211" priority="2" operator="equal">
      <formula>0</formula>
    </cfRule>
  </conditionalFormatting>
  <conditionalFormatting sqref="C24:C26">
    <cfRule type="cellIs" dxfId="210" priority="1" operator="equal">
      <formula>0</formula>
    </cfRule>
  </conditionalFormatting>
  <dataValidations count="3">
    <dataValidation type="whole" operator="equal" allowBlank="1" showInputMessage="1" showErrorMessage="1" errorTitle="PLEASE CORRECT" error="Rate is $75 CAD" sqref="B29:B31">
      <formula1>75</formula1>
    </dataValidation>
    <dataValidation type="whole" operator="greaterThan" allowBlank="1" showInputMessage="1" showErrorMessage="1" errorTitle="PLEASE CORRECT" error="Data must be whole number." sqref="C24:C26 C34:C36 C29:C31">
      <formula1>0</formula1>
    </dataValidation>
    <dataValidation type="whole" operator="equal" allowBlank="1" showInputMessage="1" showErrorMessage="1" errorTitle="PLEASE CORRECT" error="Rate is $100 CAD" sqref="B34:B36">
      <formula1>100</formula1>
    </dataValidation>
  </dataValidations>
  <printOptions horizontalCentered="1"/>
  <pageMargins left="0.74803149606299202" right="0.74803149606299202" top="0.39370078740157499" bottom="0.39370078740157499" header="0.511811023622047" footer="0.23622047244094499"/>
  <pageSetup scale="58" firstPageNumber="57" orientation="landscape" useFirstPageNumber="1" horizontalDpi="4294967292" r:id="rId1"/>
  <headerFooter alignWithMargins="0">
    <oddHeader xml:space="preserve">&amp;R
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showOutlineSymbols="0" zoomScale="90" zoomScaleNormal="90" zoomScaleSheetLayoutView="85" workbookViewId="0">
      <pane ySplit="10" topLeftCell="A11" activePane="bottomLeft" state="frozen"/>
      <selection activeCell="B2" sqref="B2:F2"/>
      <selection pane="bottomLeft" activeCell="B2" sqref="B2:F2"/>
    </sheetView>
  </sheetViews>
  <sheetFormatPr defaultColWidth="9.140625" defaultRowHeight="12.75" customHeight="1" x14ac:dyDescent="0.2"/>
  <cols>
    <col min="1" max="1" width="75.85546875" style="6" bestFit="1" customWidth="1"/>
    <col min="2" max="3" width="19.85546875" style="6" customWidth="1"/>
    <col min="4" max="4" width="30" style="6" customWidth="1"/>
    <col min="5" max="5" width="56.7109375" style="6" customWidth="1"/>
    <col min="6" max="16384" width="9.140625" style="4"/>
  </cols>
  <sheetData>
    <row r="1" spans="1:5" s="5" customFormat="1" ht="72" customHeight="1" x14ac:dyDescent="0.2">
      <c r="A1" s="170" t="s">
        <v>70</v>
      </c>
      <c r="B1" s="171"/>
      <c r="C1" s="171"/>
      <c r="D1" s="171"/>
      <c r="E1" s="172"/>
    </row>
    <row r="2" spans="1:5" ht="26.25" customHeight="1" x14ac:dyDescent="0.2">
      <c r="A2" s="44" t="s">
        <v>6</v>
      </c>
      <c r="B2" s="173" t="str">
        <f>IF('Sommaire du budget'!B2:F2=0,"",'Sommaire du budget'!B2:F2)</f>
        <v/>
      </c>
      <c r="C2" s="174"/>
      <c r="D2" s="174"/>
      <c r="E2" s="175"/>
    </row>
    <row r="3" spans="1:5" ht="61.5" customHeight="1" thickBot="1" x14ac:dyDescent="0.25">
      <c r="A3" s="45" t="s">
        <v>5</v>
      </c>
      <c r="B3" s="181" t="s">
        <v>63</v>
      </c>
      <c r="C3" s="182"/>
      <c r="D3" s="182"/>
      <c r="E3" s="183"/>
    </row>
    <row r="4" spans="1:5" s="5" customFormat="1" ht="15" x14ac:dyDescent="0.2">
      <c r="A4" s="141"/>
      <c r="B4" s="142"/>
      <c r="C4" s="142"/>
      <c r="D4" s="142"/>
      <c r="E4" s="143"/>
    </row>
    <row r="5" spans="1:5" s="5" customFormat="1" ht="23.25" customHeight="1" x14ac:dyDescent="0.2">
      <c r="A5" s="145" t="s">
        <v>51</v>
      </c>
      <c r="B5" s="145"/>
      <c r="C5" s="145"/>
      <c r="D5" s="145"/>
      <c r="E5" s="145"/>
    </row>
    <row r="6" spans="1:5" ht="19.5" customHeight="1" x14ac:dyDescent="0.2">
      <c r="A6" s="106" t="s">
        <v>20</v>
      </c>
      <c r="B6" s="47"/>
      <c r="C6" s="7"/>
      <c r="D6" s="7"/>
      <c r="E6" s="8"/>
    </row>
    <row r="7" spans="1:5" ht="19.5" customHeight="1" x14ac:dyDescent="0.2">
      <c r="A7" s="46" t="s">
        <v>9</v>
      </c>
      <c r="B7" s="48"/>
      <c r="C7" s="7"/>
      <c r="D7" s="7"/>
      <c r="E7" s="8"/>
    </row>
    <row r="8" spans="1:5" ht="19.5" customHeight="1" x14ac:dyDescent="0.2">
      <c r="A8" s="46" t="s">
        <v>10</v>
      </c>
      <c r="B8" s="48"/>
      <c r="C8" s="7"/>
      <c r="D8" s="7"/>
      <c r="E8" s="8"/>
    </row>
    <row r="9" spans="1:5" ht="19.5" customHeight="1" thickBot="1" x14ac:dyDescent="0.25">
      <c r="A9" s="83" t="s">
        <v>21</v>
      </c>
      <c r="B9" s="47"/>
      <c r="C9" s="7"/>
      <c r="D9" s="7"/>
      <c r="E9" s="8"/>
    </row>
    <row r="10" spans="1:5" s="1" customFormat="1" ht="29.25" customHeight="1" thickBot="1" x14ac:dyDescent="0.25">
      <c r="A10" s="184" t="s">
        <v>18</v>
      </c>
      <c r="B10" s="185"/>
      <c r="C10" s="185"/>
      <c r="D10" s="90" t="s">
        <v>0</v>
      </c>
      <c r="E10" s="91" t="s">
        <v>22</v>
      </c>
    </row>
    <row r="11" spans="1:5" s="2" customFormat="1" ht="18" customHeight="1" thickTop="1" x14ac:dyDescent="0.2">
      <c r="A11" s="59" t="s">
        <v>59</v>
      </c>
      <c r="B11" s="60"/>
      <c r="C11" s="61"/>
      <c r="D11" s="88"/>
      <c r="E11" s="89"/>
    </row>
    <row r="12" spans="1:5" s="3" customFormat="1" ht="15.75" x14ac:dyDescent="0.2">
      <c r="A12" s="176" t="s">
        <v>40</v>
      </c>
      <c r="B12" s="177"/>
      <c r="C12" s="178"/>
      <c r="D12" s="62"/>
      <c r="E12" s="72"/>
    </row>
    <row r="13" spans="1:5" s="3" customFormat="1" ht="15.75" x14ac:dyDescent="0.2">
      <c r="A13" s="164" t="s">
        <v>37</v>
      </c>
      <c r="B13" s="165"/>
      <c r="C13" s="179"/>
      <c r="D13" s="63"/>
      <c r="E13" s="73"/>
    </row>
    <row r="14" spans="1:5" s="3" customFormat="1" ht="15.75" x14ac:dyDescent="0.2">
      <c r="A14" s="167" t="s">
        <v>38</v>
      </c>
      <c r="B14" s="168"/>
      <c r="C14" s="180"/>
      <c r="D14" s="63"/>
      <c r="E14" s="73"/>
    </row>
    <row r="15" spans="1:5" s="3" customFormat="1" ht="15.75" x14ac:dyDescent="0.2">
      <c r="A15" s="149" t="s">
        <v>23</v>
      </c>
      <c r="B15" s="150"/>
      <c r="C15" s="151"/>
      <c r="D15" s="63"/>
      <c r="E15" s="73"/>
    </row>
    <row r="16" spans="1:5" s="3" customFormat="1" ht="18" customHeight="1" x14ac:dyDescent="0.2">
      <c r="A16" s="146" t="s">
        <v>29</v>
      </c>
      <c r="B16" s="147"/>
      <c r="C16" s="148"/>
      <c r="D16" s="92">
        <f>SUBTOTAL(109,Table24812172227327613[Sum])</f>
        <v>0</v>
      </c>
      <c r="E16" s="93"/>
    </row>
    <row r="17" spans="1:5" s="2" customFormat="1" ht="18" customHeight="1" x14ac:dyDescent="0.2">
      <c r="A17" s="94" t="s">
        <v>43</v>
      </c>
      <c r="B17" s="95"/>
      <c r="C17" s="95"/>
      <c r="D17" s="96"/>
      <c r="E17" s="97"/>
    </row>
    <row r="18" spans="1:5" s="3" customFormat="1" ht="15.75" x14ac:dyDescent="0.2">
      <c r="A18" s="161" t="s">
        <v>39</v>
      </c>
      <c r="B18" s="162"/>
      <c r="C18" s="163"/>
      <c r="D18" s="64"/>
      <c r="E18" s="69"/>
    </row>
    <row r="19" spans="1:5" s="3" customFormat="1" ht="15.75" x14ac:dyDescent="0.2">
      <c r="A19" s="164" t="s">
        <v>41</v>
      </c>
      <c r="B19" s="165"/>
      <c r="C19" s="166"/>
      <c r="D19" s="65"/>
      <c r="E19" s="70"/>
    </row>
    <row r="20" spans="1:5" s="3" customFormat="1" ht="15.75" x14ac:dyDescent="0.2">
      <c r="A20" s="167" t="s">
        <v>42</v>
      </c>
      <c r="B20" s="168"/>
      <c r="C20" s="169"/>
      <c r="D20" s="65"/>
      <c r="E20" s="70"/>
    </row>
    <row r="21" spans="1:5" s="3" customFormat="1" ht="15.75" x14ac:dyDescent="0.2">
      <c r="A21" s="149" t="s">
        <v>36</v>
      </c>
      <c r="B21" s="150"/>
      <c r="C21" s="151"/>
      <c r="D21" s="65"/>
      <c r="E21" s="70"/>
    </row>
    <row r="22" spans="1:5" s="3" customFormat="1" ht="18" customHeight="1" x14ac:dyDescent="0.2">
      <c r="A22" s="146" t="s">
        <v>29</v>
      </c>
      <c r="B22" s="147"/>
      <c r="C22" s="148"/>
      <c r="D22" s="92">
        <f>SUBTOTAL(109,Table26813182328338814[Sum])</f>
        <v>0</v>
      </c>
      <c r="E22" s="71"/>
    </row>
    <row r="23" spans="1:5" s="2" customFormat="1" ht="18" customHeight="1" x14ac:dyDescent="0.2">
      <c r="A23" s="98" t="s">
        <v>44</v>
      </c>
      <c r="B23" s="49" t="s">
        <v>25</v>
      </c>
      <c r="C23" s="50" t="s">
        <v>26</v>
      </c>
      <c r="D23" s="96"/>
      <c r="E23" s="97"/>
    </row>
    <row r="24" spans="1:5" s="3" customFormat="1" ht="15.75" x14ac:dyDescent="0.2">
      <c r="A24" s="51" t="s">
        <v>33</v>
      </c>
      <c r="B24" s="76">
        <v>0</v>
      </c>
      <c r="C24" s="66">
        <v>0</v>
      </c>
      <c r="D24" s="52">
        <f>PRODUCT(Table247914192429349915[[#This Row],[Column1]:[Column2]])</f>
        <v>0</v>
      </c>
      <c r="E24" s="69"/>
    </row>
    <row r="25" spans="1:5" s="3" customFormat="1" ht="15.75" x14ac:dyDescent="0.2">
      <c r="A25" s="53" t="s">
        <v>34</v>
      </c>
      <c r="B25" s="77">
        <v>0</v>
      </c>
      <c r="C25" s="67">
        <v>0</v>
      </c>
      <c r="D25" s="54">
        <f>PRODUCT(Table247914192429349915[[#This Row],[Column1]:[Column2]])</f>
        <v>0</v>
      </c>
      <c r="E25" s="70"/>
    </row>
    <row r="26" spans="1:5" s="3" customFormat="1" ht="15.75" x14ac:dyDescent="0.2">
      <c r="A26" s="55" t="s">
        <v>35</v>
      </c>
      <c r="B26" s="78">
        <v>0</v>
      </c>
      <c r="C26" s="68">
        <v>0</v>
      </c>
      <c r="D26" s="54">
        <f>PRODUCT(Table247914192429349915[[#This Row],[Column1]:[Column2]])</f>
        <v>0</v>
      </c>
      <c r="E26" s="70"/>
    </row>
    <row r="27" spans="1:5" s="3" customFormat="1" ht="18" customHeight="1" x14ac:dyDescent="0.2">
      <c r="A27" s="99" t="s">
        <v>29</v>
      </c>
      <c r="B27" s="100"/>
      <c r="C27" s="101"/>
      <c r="D27" s="58">
        <f>SUBTOTAL(109,Table247914192429349915[Sum])</f>
        <v>0</v>
      </c>
      <c r="E27" s="71"/>
    </row>
    <row r="28" spans="1:5" s="2" customFormat="1" ht="18" customHeight="1" x14ac:dyDescent="0.2">
      <c r="A28" s="98" t="s">
        <v>45</v>
      </c>
      <c r="B28" s="49" t="s">
        <v>25</v>
      </c>
      <c r="C28" s="50" t="s">
        <v>28</v>
      </c>
      <c r="D28" s="96"/>
      <c r="E28" s="97"/>
    </row>
    <row r="29" spans="1:5" s="3" customFormat="1" ht="15.75" x14ac:dyDescent="0.2">
      <c r="A29" s="56" t="s">
        <v>32</v>
      </c>
      <c r="B29" s="79">
        <v>75</v>
      </c>
      <c r="C29" s="66">
        <v>0</v>
      </c>
      <c r="D29" s="52">
        <f>PRODUCT(Table2478101520253035101016[[#This Row],[Column1]:[Column2]])</f>
        <v>0</v>
      </c>
      <c r="E29" s="69"/>
    </row>
    <row r="30" spans="1:5" s="3" customFormat="1" ht="15.75" x14ac:dyDescent="0.2">
      <c r="A30" s="56" t="s">
        <v>30</v>
      </c>
      <c r="B30" s="80">
        <v>75</v>
      </c>
      <c r="C30" s="67">
        <v>0</v>
      </c>
      <c r="D30" s="54">
        <f>PRODUCT(Table2478101520253035101016[[#This Row],[Column1]:[Column2]])</f>
        <v>0</v>
      </c>
      <c r="E30" s="70"/>
    </row>
    <row r="31" spans="1:5" s="3" customFormat="1" ht="15.75" x14ac:dyDescent="0.2">
      <c r="A31" s="57" t="s">
        <v>31</v>
      </c>
      <c r="B31" s="81">
        <v>75</v>
      </c>
      <c r="C31" s="68">
        <v>0</v>
      </c>
      <c r="D31" s="54">
        <f>PRODUCT(Table2478101520253035101016[[#This Row],[Column1]:[Column2]])</f>
        <v>0</v>
      </c>
      <c r="E31" s="70"/>
    </row>
    <row r="32" spans="1:5" s="3" customFormat="1" ht="18" customHeight="1" x14ac:dyDescent="0.2">
      <c r="A32" s="99" t="s">
        <v>29</v>
      </c>
      <c r="B32" s="100"/>
      <c r="C32" s="101"/>
      <c r="D32" s="58">
        <f>SUBTOTAL(109,Table2478101520253035101016[Sum])</f>
        <v>0</v>
      </c>
      <c r="E32" s="71"/>
    </row>
    <row r="33" spans="1:5" s="2" customFormat="1" ht="18" customHeight="1" x14ac:dyDescent="0.2">
      <c r="A33" s="98" t="s">
        <v>46</v>
      </c>
      <c r="B33" s="49" t="s">
        <v>27</v>
      </c>
      <c r="C33" s="50" t="s">
        <v>28</v>
      </c>
      <c r="D33" s="96"/>
      <c r="E33" s="97"/>
    </row>
    <row r="34" spans="1:5" s="3" customFormat="1" ht="15.75" x14ac:dyDescent="0.2">
      <c r="A34" s="56" t="s">
        <v>32</v>
      </c>
      <c r="B34" s="79">
        <v>100</v>
      </c>
      <c r="C34" s="66">
        <v>0</v>
      </c>
      <c r="D34" s="52">
        <f>PRODUCT(Table24781015202530351021117[[#This Row],[Column1]:[Column2]])</f>
        <v>0</v>
      </c>
      <c r="E34" s="69"/>
    </row>
    <row r="35" spans="1:5" s="3" customFormat="1" ht="15.75" x14ac:dyDescent="0.2">
      <c r="A35" s="56" t="s">
        <v>30</v>
      </c>
      <c r="B35" s="80">
        <v>100</v>
      </c>
      <c r="C35" s="67">
        <v>0</v>
      </c>
      <c r="D35" s="54">
        <f>PRODUCT(Table24781015202530351021117[[#This Row],[Column1]:[Column2]])</f>
        <v>0</v>
      </c>
      <c r="E35" s="70"/>
    </row>
    <row r="36" spans="1:5" s="3" customFormat="1" ht="15.75" x14ac:dyDescent="0.2">
      <c r="A36" s="57" t="s">
        <v>31</v>
      </c>
      <c r="B36" s="81">
        <v>100</v>
      </c>
      <c r="C36" s="68">
        <v>0</v>
      </c>
      <c r="D36" s="54">
        <f>PRODUCT(Table24781015202530351021117[[#This Row],[Column1]:[Column2]])</f>
        <v>0</v>
      </c>
      <c r="E36" s="70"/>
    </row>
    <row r="37" spans="1:5" s="3" customFormat="1" ht="18" customHeight="1" x14ac:dyDescent="0.2">
      <c r="A37" s="99" t="s">
        <v>29</v>
      </c>
      <c r="B37" s="100"/>
      <c r="C37" s="101"/>
      <c r="D37" s="58">
        <f>SUBTOTAL(109,Table24781015202530351021117[Sum])</f>
        <v>0</v>
      </c>
      <c r="E37" s="71"/>
    </row>
    <row r="38" spans="1:5" s="2" customFormat="1" ht="18" customHeight="1" x14ac:dyDescent="0.2">
      <c r="A38" s="94" t="s">
        <v>60</v>
      </c>
      <c r="B38" s="95"/>
      <c r="C38" s="95"/>
      <c r="D38" s="96"/>
      <c r="E38" s="97"/>
    </row>
    <row r="39" spans="1:5" s="3" customFormat="1" ht="18" customHeight="1" x14ac:dyDescent="0.2">
      <c r="A39" s="152"/>
      <c r="B39" s="153"/>
      <c r="C39" s="154"/>
      <c r="D39" s="62"/>
      <c r="E39" s="74"/>
    </row>
    <row r="40" spans="1:5" s="3" customFormat="1" ht="18" customHeight="1" x14ac:dyDescent="0.2">
      <c r="A40" s="155"/>
      <c r="B40" s="156"/>
      <c r="C40" s="157"/>
      <c r="D40" s="86"/>
      <c r="E40" s="74"/>
    </row>
    <row r="41" spans="1:5" s="3" customFormat="1" ht="18" customHeight="1" x14ac:dyDescent="0.2">
      <c r="A41" s="155"/>
      <c r="B41" s="156"/>
      <c r="C41" s="157"/>
      <c r="D41" s="86"/>
      <c r="E41" s="74"/>
    </row>
    <row r="42" spans="1:5" s="3" customFormat="1" ht="18" customHeight="1" x14ac:dyDescent="0.2">
      <c r="A42" s="155"/>
      <c r="B42" s="156"/>
      <c r="C42" s="157"/>
      <c r="D42" s="86"/>
      <c r="E42" s="74"/>
    </row>
    <row r="43" spans="1:5" s="3" customFormat="1" ht="18" customHeight="1" x14ac:dyDescent="0.2">
      <c r="A43" s="155"/>
      <c r="B43" s="156"/>
      <c r="C43" s="157"/>
      <c r="D43" s="86"/>
      <c r="E43" s="74"/>
    </row>
    <row r="44" spans="1:5" s="3" customFormat="1" ht="18" customHeight="1" x14ac:dyDescent="0.2">
      <c r="A44" s="155"/>
      <c r="B44" s="156"/>
      <c r="C44" s="157"/>
      <c r="D44" s="63"/>
      <c r="E44" s="75"/>
    </row>
    <row r="45" spans="1:5" s="3" customFormat="1" ht="18" customHeight="1" x14ac:dyDescent="0.2">
      <c r="A45" s="155"/>
      <c r="B45" s="156"/>
      <c r="C45" s="157"/>
      <c r="D45" s="84"/>
      <c r="E45" s="75"/>
    </row>
    <row r="46" spans="1:5" s="3" customFormat="1" ht="18" customHeight="1" x14ac:dyDescent="0.2">
      <c r="A46" s="158"/>
      <c r="B46" s="159"/>
      <c r="C46" s="160"/>
      <c r="D46" s="63"/>
      <c r="E46" s="75"/>
    </row>
    <row r="47" spans="1:5" s="3" customFormat="1" ht="18" customHeight="1" x14ac:dyDescent="0.2">
      <c r="A47" s="144" t="s">
        <v>29</v>
      </c>
      <c r="B47" s="144"/>
      <c r="C47" s="144"/>
      <c r="D47" s="104">
        <f>SUBTOTAL(109,Table24812172227327832331218[Sum])</f>
        <v>0</v>
      </c>
      <c r="E47" s="105"/>
    </row>
    <row r="48" spans="1:5" s="3" customFormat="1" ht="27.75" customHeight="1" x14ac:dyDescent="0.2">
      <c r="A48" s="140" t="s">
        <v>0</v>
      </c>
      <c r="B48" s="140"/>
      <c r="C48" s="140"/>
      <c r="D48" s="102">
        <f>SUM(D16,D22,D27,D32,D37,D47)</f>
        <v>0</v>
      </c>
      <c r="E48" s="103"/>
    </row>
  </sheetData>
  <sheetProtection sheet="1" objects="1" scenarios="1" insertRows="0" deleteRows="0" selectLockedCells="1"/>
  <mergeCells count="26">
    <mergeCell ref="A18:C18"/>
    <mergeCell ref="A1:E1"/>
    <mergeCell ref="B2:E2"/>
    <mergeCell ref="B3:E3"/>
    <mergeCell ref="A4:E4"/>
    <mergeCell ref="A5:E5"/>
    <mergeCell ref="A10:C10"/>
    <mergeCell ref="A12:C12"/>
    <mergeCell ref="A13:C13"/>
    <mergeCell ref="A14:C14"/>
    <mergeCell ref="A15:C15"/>
    <mergeCell ref="A16:C16"/>
    <mergeCell ref="A46:C46"/>
    <mergeCell ref="A47:C47"/>
    <mergeCell ref="A48:C48"/>
    <mergeCell ref="A19:C19"/>
    <mergeCell ref="A20:C20"/>
    <mergeCell ref="A21:C21"/>
    <mergeCell ref="A22:C22"/>
    <mergeCell ref="A39:C39"/>
    <mergeCell ref="A44:C44"/>
    <mergeCell ref="A40:C40"/>
    <mergeCell ref="A41:C41"/>
    <mergeCell ref="A42:C42"/>
    <mergeCell ref="A43:C43"/>
    <mergeCell ref="A45:C45"/>
  </mergeCells>
  <conditionalFormatting sqref="C34:C36 C29:C31">
    <cfRule type="cellIs" dxfId="158" priority="2" operator="equal">
      <formula>0</formula>
    </cfRule>
  </conditionalFormatting>
  <conditionalFormatting sqref="C24:C26">
    <cfRule type="cellIs" dxfId="157" priority="1" operator="equal">
      <formula>0</formula>
    </cfRule>
  </conditionalFormatting>
  <dataValidations count="3">
    <dataValidation type="whole" operator="equal" allowBlank="1" showInputMessage="1" showErrorMessage="1" errorTitle="PLEASE CORRECT" error="Rate is $100 CAD" sqref="B34:B36">
      <formula1>100</formula1>
    </dataValidation>
    <dataValidation type="whole" operator="greaterThan" allowBlank="1" showInputMessage="1" showErrorMessage="1" errorTitle="PLEASE CORRECT" error="Data must be whole number." sqref="C24:C26 C34:C36 C29:C31">
      <formula1>0</formula1>
    </dataValidation>
    <dataValidation type="whole" operator="equal" allowBlank="1" showInputMessage="1" showErrorMessage="1" errorTitle="PLEASE CORRECT" error="Rate is $75 CAD" sqref="B29:B31">
      <formula1>75</formula1>
    </dataValidation>
  </dataValidations>
  <printOptions horizontalCentered="1"/>
  <pageMargins left="0.74803149606299202" right="0.74803149606299202" top="0.39370078740157499" bottom="0.39370078740157499" header="0.511811023622047" footer="0.23622047244094499"/>
  <pageSetup scale="58" firstPageNumber="57" orientation="landscape" useFirstPageNumber="1" horizontalDpi="4294967292" r:id="rId1"/>
  <headerFooter alignWithMargins="0">
    <oddHeader xml:space="preserve">&amp;R
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showOutlineSymbols="0" zoomScale="90" zoomScaleNormal="90" zoomScaleSheetLayoutView="85" workbookViewId="0">
      <pane ySplit="10" topLeftCell="A11" activePane="bottomLeft" state="frozen"/>
      <selection activeCell="B2" sqref="B2:F2"/>
      <selection pane="bottomLeft" activeCell="B2" sqref="B2:F2"/>
    </sheetView>
  </sheetViews>
  <sheetFormatPr defaultColWidth="9.140625" defaultRowHeight="12.75" customHeight="1" x14ac:dyDescent="0.2"/>
  <cols>
    <col min="1" max="1" width="75.85546875" style="6" bestFit="1" customWidth="1"/>
    <col min="2" max="3" width="19.85546875" style="6" customWidth="1"/>
    <col min="4" max="4" width="30" style="6" customWidth="1"/>
    <col min="5" max="5" width="56.7109375" style="6" customWidth="1"/>
    <col min="6" max="16384" width="9.140625" style="4"/>
  </cols>
  <sheetData>
    <row r="1" spans="1:5" s="5" customFormat="1" ht="72" customHeight="1" x14ac:dyDescent="0.2">
      <c r="A1" s="170" t="s">
        <v>71</v>
      </c>
      <c r="B1" s="171"/>
      <c r="C1" s="171"/>
      <c r="D1" s="171"/>
      <c r="E1" s="172"/>
    </row>
    <row r="2" spans="1:5" ht="26.25" customHeight="1" x14ac:dyDescent="0.2">
      <c r="A2" s="44" t="s">
        <v>6</v>
      </c>
      <c r="B2" s="173" t="str">
        <f>IF('Sommaire du budget'!B2:F2=0,"",'Sommaire du budget'!B2:F2)</f>
        <v/>
      </c>
      <c r="C2" s="174"/>
      <c r="D2" s="174"/>
      <c r="E2" s="175"/>
    </row>
    <row r="3" spans="1:5" ht="61.5" customHeight="1" thickBot="1" x14ac:dyDescent="0.25">
      <c r="A3" s="45" t="s">
        <v>5</v>
      </c>
      <c r="B3" s="181" t="s">
        <v>64</v>
      </c>
      <c r="C3" s="182"/>
      <c r="D3" s="182"/>
      <c r="E3" s="183"/>
    </row>
    <row r="4" spans="1:5" s="5" customFormat="1" ht="15" x14ac:dyDescent="0.2">
      <c r="A4" s="141"/>
      <c r="B4" s="142"/>
      <c r="C4" s="142"/>
      <c r="D4" s="142"/>
      <c r="E4" s="143"/>
    </row>
    <row r="5" spans="1:5" s="5" customFormat="1" ht="23.25" customHeight="1" x14ac:dyDescent="0.2">
      <c r="A5" s="145" t="s">
        <v>52</v>
      </c>
      <c r="B5" s="145"/>
      <c r="C5" s="145"/>
      <c r="D5" s="145"/>
      <c r="E5" s="145"/>
    </row>
    <row r="6" spans="1:5" ht="19.5" customHeight="1" x14ac:dyDescent="0.2">
      <c r="A6" s="106" t="s">
        <v>20</v>
      </c>
      <c r="B6" s="47"/>
      <c r="C6" s="7"/>
      <c r="D6" s="7"/>
      <c r="E6" s="8"/>
    </row>
    <row r="7" spans="1:5" ht="19.5" customHeight="1" x14ac:dyDescent="0.2">
      <c r="A7" s="46" t="s">
        <v>9</v>
      </c>
      <c r="B7" s="48"/>
      <c r="C7" s="7"/>
      <c r="D7" s="7"/>
      <c r="E7" s="8"/>
    </row>
    <row r="8" spans="1:5" ht="19.5" customHeight="1" x14ac:dyDescent="0.2">
      <c r="A8" s="46" t="s">
        <v>10</v>
      </c>
      <c r="B8" s="48"/>
      <c r="C8" s="7"/>
      <c r="D8" s="7"/>
      <c r="E8" s="8"/>
    </row>
    <row r="9" spans="1:5" ht="19.5" customHeight="1" thickBot="1" x14ac:dyDescent="0.25">
      <c r="A9" s="83" t="s">
        <v>21</v>
      </c>
      <c r="B9" s="47"/>
      <c r="C9" s="7"/>
      <c r="D9" s="7"/>
      <c r="E9" s="8"/>
    </row>
    <row r="10" spans="1:5" s="1" customFormat="1" ht="29.25" customHeight="1" thickBot="1" x14ac:dyDescent="0.25">
      <c r="A10" s="184" t="s">
        <v>18</v>
      </c>
      <c r="B10" s="185"/>
      <c r="C10" s="185"/>
      <c r="D10" s="90" t="s">
        <v>0</v>
      </c>
      <c r="E10" s="91" t="s">
        <v>22</v>
      </c>
    </row>
    <row r="11" spans="1:5" s="2" customFormat="1" ht="18" customHeight="1" thickTop="1" x14ac:dyDescent="0.2">
      <c r="A11" s="59" t="s">
        <v>59</v>
      </c>
      <c r="B11" s="60"/>
      <c r="C11" s="61"/>
      <c r="D11" s="88"/>
      <c r="E11" s="89"/>
    </row>
    <row r="12" spans="1:5" s="3" customFormat="1" ht="15.75" x14ac:dyDescent="0.2">
      <c r="A12" s="176" t="s">
        <v>40</v>
      </c>
      <c r="B12" s="177"/>
      <c r="C12" s="178"/>
      <c r="D12" s="62"/>
      <c r="E12" s="72"/>
    </row>
    <row r="13" spans="1:5" s="3" customFormat="1" ht="15.75" x14ac:dyDescent="0.2">
      <c r="A13" s="164" t="s">
        <v>37</v>
      </c>
      <c r="B13" s="165"/>
      <c r="C13" s="179"/>
      <c r="D13" s="63"/>
      <c r="E13" s="73"/>
    </row>
    <row r="14" spans="1:5" s="3" customFormat="1" ht="15.75" x14ac:dyDescent="0.2">
      <c r="A14" s="167" t="s">
        <v>38</v>
      </c>
      <c r="B14" s="168"/>
      <c r="C14" s="180"/>
      <c r="D14" s="63"/>
      <c r="E14" s="73"/>
    </row>
    <row r="15" spans="1:5" s="3" customFormat="1" ht="15.75" x14ac:dyDescent="0.2">
      <c r="A15" s="149" t="s">
        <v>23</v>
      </c>
      <c r="B15" s="150"/>
      <c r="C15" s="151"/>
      <c r="D15" s="63"/>
      <c r="E15" s="73"/>
    </row>
    <row r="16" spans="1:5" s="3" customFormat="1" ht="18" customHeight="1" x14ac:dyDescent="0.2">
      <c r="A16" s="146" t="s">
        <v>29</v>
      </c>
      <c r="B16" s="147"/>
      <c r="C16" s="148"/>
      <c r="D16" s="92">
        <f>SUBTOTAL(109,Table2481217222732761319[Sum])</f>
        <v>0</v>
      </c>
      <c r="E16" s="93"/>
    </row>
    <row r="17" spans="1:5" s="2" customFormat="1" ht="18" customHeight="1" x14ac:dyDescent="0.2">
      <c r="A17" s="94" t="s">
        <v>43</v>
      </c>
      <c r="B17" s="95"/>
      <c r="C17" s="95"/>
      <c r="D17" s="96"/>
      <c r="E17" s="97"/>
    </row>
    <row r="18" spans="1:5" s="3" customFormat="1" ht="15.75" x14ac:dyDescent="0.2">
      <c r="A18" s="161" t="s">
        <v>39</v>
      </c>
      <c r="B18" s="162"/>
      <c r="C18" s="163"/>
      <c r="D18" s="64"/>
      <c r="E18" s="69"/>
    </row>
    <row r="19" spans="1:5" s="3" customFormat="1" ht="15.75" x14ac:dyDescent="0.2">
      <c r="A19" s="164" t="s">
        <v>41</v>
      </c>
      <c r="B19" s="165"/>
      <c r="C19" s="166"/>
      <c r="D19" s="65"/>
      <c r="E19" s="70"/>
    </row>
    <row r="20" spans="1:5" s="3" customFormat="1" ht="15.75" x14ac:dyDescent="0.2">
      <c r="A20" s="167" t="s">
        <v>42</v>
      </c>
      <c r="B20" s="168"/>
      <c r="C20" s="169"/>
      <c r="D20" s="65"/>
      <c r="E20" s="70"/>
    </row>
    <row r="21" spans="1:5" s="3" customFormat="1" ht="15.75" x14ac:dyDescent="0.2">
      <c r="A21" s="149" t="s">
        <v>36</v>
      </c>
      <c r="B21" s="150"/>
      <c r="C21" s="151"/>
      <c r="D21" s="65"/>
      <c r="E21" s="70"/>
    </row>
    <row r="22" spans="1:5" s="3" customFormat="1" ht="18" customHeight="1" x14ac:dyDescent="0.2">
      <c r="A22" s="146" t="s">
        <v>29</v>
      </c>
      <c r="B22" s="147"/>
      <c r="C22" s="148"/>
      <c r="D22" s="92">
        <f>SUBTOTAL(109,Table2681318232833881420[Sum])</f>
        <v>0</v>
      </c>
      <c r="E22" s="71"/>
    </row>
    <row r="23" spans="1:5" s="2" customFormat="1" ht="18" customHeight="1" x14ac:dyDescent="0.2">
      <c r="A23" s="98" t="s">
        <v>44</v>
      </c>
      <c r="B23" s="49" t="s">
        <v>25</v>
      </c>
      <c r="C23" s="50" t="s">
        <v>26</v>
      </c>
      <c r="D23" s="96"/>
      <c r="E23" s="97"/>
    </row>
    <row r="24" spans="1:5" s="3" customFormat="1" ht="15.75" x14ac:dyDescent="0.2">
      <c r="A24" s="51" t="s">
        <v>33</v>
      </c>
      <c r="B24" s="76">
        <v>0</v>
      </c>
      <c r="C24" s="66">
        <v>0</v>
      </c>
      <c r="D24" s="52">
        <f>PRODUCT(Table24791419242934991521[[#This Row],[Column1]:[Column2]])</f>
        <v>0</v>
      </c>
      <c r="E24" s="69"/>
    </row>
    <row r="25" spans="1:5" s="3" customFormat="1" ht="15.75" x14ac:dyDescent="0.2">
      <c r="A25" s="53" t="s">
        <v>34</v>
      </c>
      <c r="B25" s="77">
        <v>0</v>
      </c>
      <c r="C25" s="67">
        <v>0</v>
      </c>
      <c r="D25" s="54">
        <f>PRODUCT(Table24791419242934991521[[#This Row],[Column1]:[Column2]])</f>
        <v>0</v>
      </c>
      <c r="E25" s="70"/>
    </row>
    <row r="26" spans="1:5" s="3" customFormat="1" ht="15.75" x14ac:dyDescent="0.2">
      <c r="A26" s="55" t="s">
        <v>35</v>
      </c>
      <c r="B26" s="78">
        <v>0</v>
      </c>
      <c r="C26" s="68">
        <v>0</v>
      </c>
      <c r="D26" s="54">
        <f>PRODUCT(Table24791419242934991521[[#This Row],[Column1]:[Column2]])</f>
        <v>0</v>
      </c>
      <c r="E26" s="70"/>
    </row>
    <row r="27" spans="1:5" s="3" customFormat="1" ht="18" customHeight="1" x14ac:dyDescent="0.2">
      <c r="A27" s="99" t="s">
        <v>29</v>
      </c>
      <c r="B27" s="100"/>
      <c r="C27" s="101"/>
      <c r="D27" s="58">
        <f>SUBTOTAL(109,Table24791419242934991521[Sum])</f>
        <v>0</v>
      </c>
      <c r="E27" s="71"/>
    </row>
    <row r="28" spans="1:5" s="2" customFormat="1" ht="18" customHeight="1" x14ac:dyDescent="0.2">
      <c r="A28" s="98" t="s">
        <v>45</v>
      </c>
      <c r="B28" s="49" t="s">
        <v>25</v>
      </c>
      <c r="C28" s="50" t="s">
        <v>28</v>
      </c>
      <c r="D28" s="96"/>
      <c r="E28" s="97"/>
    </row>
    <row r="29" spans="1:5" s="3" customFormat="1" ht="15.75" x14ac:dyDescent="0.2">
      <c r="A29" s="56" t="s">
        <v>32</v>
      </c>
      <c r="B29" s="79">
        <v>75</v>
      </c>
      <c r="C29" s="66">
        <v>0</v>
      </c>
      <c r="D29" s="52">
        <f>PRODUCT(Table247810152025303510101622[[#This Row],[Column1]:[Column2]])</f>
        <v>0</v>
      </c>
      <c r="E29" s="69"/>
    </row>
    <row r="30" spans="1:5" s="3" customFormat="1" ht="15.75" x14ac:dyDescent="0.2">
      <c r="A30" s="56" t="s">
        <v>30</v>
      </c>
      <c r="B30" s="80">
        <v>75</v>
      </c>
      <c r="C30" s="67">
        <v>0</v>
      </c>
      <c r="D30" s="54">
        <f>PRODUCT(Table247810152025303510101622[[#This Row],[Column1]:[Column2]])</f>
        <v>0</v>
      </c>
      <c r="E30" s="70"/>
    </row>
    <row r="31" spans="1:5" s="3" customFormat="1" ht="15.75" x14ac:dyDescent="0.2">
      <c r="A31" s="57" t="s">
        <v>31</v>
      </c>
      <c r="B31" s="81">
        <v>75</v>
      </c>
      <c r="C31" s="68">
        <v>0</v>
      </c>
      <c r="D31" s="54">
        <f>PRODUCT(Table247810152025303510101622[[#This Row],[Column1]:[Column2]])</f>
        <v>0</v>
      </c>
      <c r="E31" s="70"/>
    </row>
    <row r="32" spans="1:5" s="3" customFormat="1" ht="18" customHeight="1" x14ac:dyDescent="0.2">
      <c r="A32" s="99" t="s">
        <v>29</v>
      </c>
      <c r="B32" s="100"/>
      <c r="C32" s="101"/>
      <c r="D32" s="58">
        <f>SUBTOTAL(109,Table247810152025303510101622[Sum])</f>
        <v>0</v>
      </c>
      <c r="E32" s="71"/>
    </row>
    <row r="33" spans="1:5" s="2" customFormat="1" ht="18" customHeight="1" x14ac:dyDescent="0.2">
      <c r="A33" s="98" t="s">
        <v>46</v>
      </c>
      <c r="B33" s="49" t="s">
        <v>27</v>
      </c>
      <c r="C33" s="50" t="s">
        <v>28</v>
      </c>
      <c r="D33" s="96"/>
      <c r="E33" s="97"/>
    </row>
    <row r="34" spans="1:5" s="3" customFormat="1" ht="15.75" x14ac:dyDescent="0.2">
      <c r="A34" s="56" t="s">
        <v>32</v>
      </c>
      <c r="B34" s="79">
        <v>100</v>
      </c>
      <c r="C34" s="66">
        <v>0</v>
      </c>
      <c r="D34" s="52">
        <f>PRODUCT(Table2478101520253035102111723[[#This Row],[Column1]:[Column2]])</f>
        <v>0</v>
      </c>
      <c r="E34" s="69"/>
    </row>
    <row r="35" spans="1:5" s="3" customFormat="1" ht="15.75" x14ac:dyDescent="0.2">
      <c r="A35" s="56" t="s">
        <v>30</v>
      </c>
      <c r="B35" s="80">
        <v>100</v>
      </c>
      <c r="C35" s="67">
        <v>0</v>
      </c>
      <c r="D35" s="54">
        <f>PRODUCT(Table2478101520253035102111723[[#This Row],[Column1]:[Column2]])</f>
        <v>0</v>
      </c>
      <c r="E35" s="70"/>
    </row>
    <row r="36" spans="1:5" s="3" customFormat="1" ht="15.75" x14ac:dyDescent="0.2">
      <c r="A36" s="57" t="s">
        <v>31</v>
      </c>
      <c r="B36" s="81">
        <v>100</v>
      </c>
      <c r="C36" s="68">
        <v>0</v>
      </c>
      <c r="D36" s="54">
        <f>PRODUCT(Table2478101520253035102111723[[#This Row],[Column1]:[Column2]])</f>
        <v>0</v>
      </c>
      <c r="E36" s="70"/>
    </row>
    <row r="37" spans="1:5" s="3" customFormat="1" ht="18" customHeight="1" x14ac:dyDescent="0.2">
      <c r="A37" s="99" t="s">
        <v>29</v>
      </c>
      <c r="B37" s="100"/>
      <c r="C37" s="101"/>
      <c r="D37" s="58">
        <f>SUBTOTAL(109,Table2478101520253035102111723[Sum])</f>
        <v>0</v>
      </c>
      <c r="E37" s="71"/>
    </row>
    <row r="38" spans="1:5" s="2" customFormat="1" ht="18" customHeight="1" x14ac:dyDescent="0.2">
      <c r="A38" s="94" t="s">
        <v>60</v>
      </c>
      <c r="B38" s="95"/>
      <c r="C38" s="95"/>
      <c r="D38" s="96"/>
      <c r="E38" s="97"/>
    </row>
    <row r="39" spans="1:5" s="3" customFormat="1" ht="18" customHeight="1" x14ac:dyDescent="0.2">
      <c r="A39" s="152"/>
      <c r="B39" s="153"/>
      <c r="C39" s="154"/>
      <c r="D39" s="62"/>
      <c r="E39" s="74"/>
    </row>
    <row r="40" spans="1:5" s="3" customFormat="1" ht="18" customHeight="1" x14ac:dyDescent="0.2">
      <c r="A40" s="155"/>
      <c r="B40" s="156"/>
      <c r="C40" s="157"/>
      <c r="D40" s="63"/>
      <c r="E40" s="75"/>
    </row>
    <row r="41" spans="1:5" s="3" customFormat="1" ht="18" customHeight="1" x14ac:dyDescent="0.2">
      <c r="A41" s="155"/>
      <c r="B41" s="156"/>
      <c r="C41" s="157"/>
      <c r="D41" s="86"/>
      <c r="E41" s="75"/>
    </row>
    <row r="42" spans="1:5" s="3" customFormat="1" ht="18" customHeight="1" x14ac:dyDescent="0.2">
      <c r="A42" s="155"/>
      <c r="B42" s="156"/>
      <c r="C42" s="157"/>
      <c r="D42" s="86"/>
      <c r="E42" s="75"/>
    </row>
    <row r="43" spans="1:5" s="3" customFormat="1" ht="18" customHeight="1" x14ac:dyDescent="0.2">
      <c r="A43" s="155"/>
      <c r="B43" s="156"/>
      <c r="C43" s="157"/>
      <c r="D43" s="86"/>
      <c r="E43" s="75"/>
    </row>
    <row r="44" spans="1:5" s="3" customFormat="1" ht="18" customHeight="1" x14ac:dyDescent="0.2">
      <c r="A44" s="155"/>
      <c r="B44" s="156"/>
      <c r="C44" s="157"/>
      <c r="D44" s="86"/>
      <c r="E44" s="75"/>
    </row>
    <row r="45" spans="1:5" s="3" customFormat="1" ht="18" customHeight="1" x14ac:dyDescent="0.2">
      <c r="A45" s="155"/>
      <c r="B45" s="156"/>
      <c r="C45" s="157"/>
      <c r="D45" s="84"/>
      <c r="E45" s="75"/>
    </row>
    <row r="46" spans="1:5" s="3" customFormat="1" ht="18" customHeight="1" x14ac:dyDescent="0.2">
      <c r="A46" s="158"/>
      <c r="B46" s="159"/>
      <c r="C46" s="160"/>
      <c r="D46" s="63"/>
      <c r="E46" s="75"/>
    </row>
    <row r="47" spans="1:5" s="3" customFormat="1" ht="18" customHeight="1" x14ac:dyDescent="0.2">
      <c r="A47" s="144" t="s">
        <v>29</v>
      </c>
      <c r="B47" s="144"/>
      <c r="C47" s="144"/>
      <c r="D47" s="104">
        <f>SUBTOTAL(109,Table2481217222732783233121824[Sum])</f>
        <v>0</v>
      </c>
      <c r="E47" s="105"/>
    </row>
    <row r="48" spans="1:5" s="3" customFormat="1" ht="27.75" customHeight="1" x14ac:dyDescent="0.2">
      <c r="A48" s="140" t="s">
        <v>0</v>
      </c>
      <c r="B48" s="140"/>
      <c r="C48" s="140"/>
      <c r="D48" s="102">
        <f>SUM(D16,D22,D27,D32,D37,D47)</f>
        <v>0</v>
      </c>
      <c r="E48" s="103"/>
    </row>
  </sheetData>
  <sheetProtection sheet="1" objects="1" scenarios="1" insertRows="0" deleteRows="0" selectLockedCells="1"/>
  <mergeCells count="26">
    <mergeCell ref="A18:C18"/>
    <mergeCell ref="A1:E1"/>
    <mergeCell ref="B2:E2"/>
    <mergeCell ref="B3:E3"/>
    <mergeCell ref="A4:E4"/>
    <mergeCell ref="A5:E5"/>
    <mergeCell ref="A10:C10"/>
    <mergeCell ref="A12:C12"/>
    <mergeCell ref="A13:C13"/>
    <mergeCell ref="A14:C14"/>
    <mergeCell ref="A15:C15"/>
    <mergeCell ref="A16:C16"/>
    <mergeCell ref="A46:C46"/>
    <mergeCell ref="A47:C47"/>
    <mergeCell ref="A48:C48"/>
    <mergeCell ref="A19:C19"/>
    <mergeCell ref="A20:C20"/>
    <mergeCell ref="A21:C21"/>
    <mergeCell ref="A22:C22"/>
    <mergeCell ref="A39:C39"/>
    <mergeCell ref="A40:C40"/>
    <mergeCell ref="A41:C41"/>
    <mergeCell ref="A42:C42"/>
    <mergeCell ref="A43:C43"/>
    <mergeCell ref="A44:C44"/>
    <mergeCell ref="A45:C45"/>
  </mergeCells>
  <conditionalFormatting sqref="C34:C36 C29:C31">
    <cfRule type="cellIs" dxfId="105" priority="2" operator="equal">
      <formula>0</formula>
    </cfRule>
  </conditionalFormatting>
  <conditionalFormatting sqref="C24:C26">
    <cfRule type="cellIs" dxfId="104" priority="1" operator="equal">
      <formula>0</formula>
    </cfRule>
  </conditionalFormatting>
  <dataValidations count="3">
    <dataValidation type="whole" operator="equal" allowBlank="1" showInputMessage="1" showErrorMessage="1" errorTitle="PLEASE CORRECT" error="Rate is $75 CAD" sqref="B29:B31">
      <formula1>75</formula1>
    </dataValidation>
    <dataValidation type="whole" operator="greaterThan" allowBlank="1" showInputMessage="1" showErrorMessage="1" errorTitle="PLEASE CORRECT" error="Data must be whole number." sqref="C24:C26 C34:C36 C29:C31">
      <formula1>0</formula1>
    </dataValidation>
    <dataValidation type="whole" operator="equal" allowBlank="1" showInputMessage="1" showErrorMessage="1" errorTitle="PLEASE CORRECT" error="Rate is $100 CAD" sqref="B34:B36">
      <formula1>100</formula1>
    </dataValidation>
  </dataValidations>
  <printOptions horizontalCentered="1"/>
  <pageMargins left="0.74803149606299202" right="0.74803149606299202" top="0.39370078740157499" bottom="0.39370078740157499" header="0.511811023622047" footer="0.23622047244094499"/>
  <pageSetup scale="58" firstPageNumber="57" orientation="landscape" useFirstPageNumber="1" horizontalDpi="4294967292" r:id="rId1"/>
  <headerFooter alignWithMargins="0">
    <oddHeader xml:space="preserve">&amp;R
</oddHead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showOutlineSymbols="0" zoomScale="90" zoomScaleNormal="90" zoomScaleSheetLayoutView="85" workbookViewId="0">
      <pane ySplit="10" topLeftCell="A11" activePane="bottomLeft" state="frozen"/>
      <selection activeCell="B2" sqref="B2:F2"/>
      <selection pane="bottomLeft" activeCell="B2" sqref="B2:F2"/>
    </sheetView>
  </sheetViews>
  <sheetFormatPr defaultColWidth="9.140625" defaultRowHeight="12.75" customHeight="1" x14ac:dyDescent="0.2"/>
  <cols>
    <col min="1" max="1" width="75.85546875" style="6" bestFit="1" customWidth="1"/>
    <col min="2" max="3" width="19.85546875" style="6" customWidth="1"/>
    <col min="4" max="4" width="30" style="6" customWidth="1"/>
    <col min="5" max="5" width="56.7109375" style="6" customWidth="1"/>
    <col min="6" max="16384" width="9.140625" style="4"/>
  </cols>
  <sheetData>
    <row r="1" spans="1:5" s="5" customFormat="1" ht="72" customHeight="1" x14ac:dyDescent="0.2">
      <c r="A1" s="170" t="s">
        <v>72</v>
      </c>
      <c r="B1" s="171"/>
      <c r="C1" s="171"/>
      <c r="D1" s="171"/>
      <c r="E1" s="172"/>
    </row>
    <row r="2" spans="1:5" ht="26.25" customHeight="1" x14ac:dyDescent="0.2">
      <c r="A2" s="44" t="s">
        <v>6</v>
      </c>
      <c r="B2" s="173" t="str">
        <f>IF('Sommaire du budget'!B2:F2=0,"",'Sommaire du budget'!B2:F2)</f>
        <v/>
      </c>
      <c r="C2" s="174"/>
      <c r="D2" s="174"/>
      <c r="E2" s="175"/>
    </row>
    <row r="3" spans="1:5" ht="61.5" customHeight="1" thickBot="1" x14ac:dyDescent="0.25">
      <c r="A3" s="45" t="s">
        <v>5</v>
      </c>
      <c r="B3" s="181" t="s">
        <v>63</v>
      </c>
      <c r="C3" s="182"/>
      <c r="D3" s="182"/>
      <c r="E3" s="183"/>
    </row>
    <row r="4" spans="1:5" s="5" customFormat="1" ht="15" x14ac:dyDescent="0.2">
      <c r="A4" s="141"/>
      <c r="B4" s="142"/>
      <c r="C4" s="142"/>
      <c r="D4" s="142"/>
      <c r="E4" s="143"/>
    </row>
    <row r="5" spans="1:5" s="5" customFormat="1" ht="23.25" customHeight="1" x14ac:dyDescent="0.2">
      <c r="A5" s="145" t="s">
        <v>53</v>
      </c>
      <c r="B5" s="145"/>
      <c r="C5" s="145"/>
      <c r="D5" s="145"/>
      <c r="E5" s="145"/>
    </row>
    <row r="6" spans="1:5" ht="19.5" customHeight="1" x14ac:dyDescent="0.2">
      <c r="A6" s="106" t="s">
        <v>20</v>
      </c>
      <c r="B6" s="47"/>
      <c r="C6" s="7"/>
      <c r="D6" s="7"/>
      <c r="E6" s="8"/>
    </row>
    <row r="7" spans="1:5" ht="19.5" customHeight="1" x14ac:dyDescent="0.2">
      <c r="A7" s="46" t="s">
        <v>9</v>
      </c>
      <c r="B7" s="48"/>
      <c r="C7" s="7"/>
      <c r="D7" s="7"/>
      <c r="E7" s="8"/>
    </row>
    <row r="8" spans="1:5" ht="19.5" customHeight="1" x14ac:dyDescent="0.2">
      <c r="A8" s="46" t="s">
        <v>10</v>
      </c>
      <c r="B8" s="48"/>
      <c r="C8" s="7"/>
      <c r="D8" s="7"/>
      <c r="E8" s="8"/>
    </row>
    <row r="9" spans="1:5" ht="19.5" customHeight="1" thickBot="1" x14ac:dyDescent="0.25">
      <c r="A9" s="83" t="s">
        <v>21</v>
      </c>
      <c r="B9" s="47"/>
      <c r="C9" s="7"/>
      <c r="D9" s="7"/>
      <c r="E9" s="8"/>
    </row>
    <row r="10" spans="1:5" s="1" customFormat="1" ht="29.25" customHeight="1" thickBot="1" x14ac:dyDescent="0.25">
      <c r="A10" s="184" t="s">
        <v>18</v>
      </c>
      <c r="B10" s="185"/>
      <c r="C10" s="185"/>
      <c r="D10" s="90" t="s">
        <v>0</v>
      </c>
      <c r="E10" s="91" t="s">
        <v>22</v>
      </c>
    </row>
    <row r="11" spans="1:5" s="2" customFormat="1" ht="18" customHeight="1" thickTop="1" x14ac:dyDescent="0.2">
      <c r="A11" s="59" t="s">
        <v>59</v>
      </c>
      <c r="B11" s="60"/>
      <c r="C11" s="61"/>
      <c r="D11" s="88"/>
      <c r="E11" s="89"/>
    </row>
    <row r="12" spans="1:5" s="3" customFormat="1" ht="15.75" x14ac:dyDescent="0.2">
      <c r="A12" s="176" t="s">
        <v>40</v>
      </c>
      <c r="B12" s="177"/>
      <c r="C12" s="178"/>
      <c r="D12" s="62"/>
      <c r="E12" s="72"/>
    </row>
    <row r="13" spans="1:5" s="3" customFormat="1" ht="15.75" x14ac:dyDescent="0.2">
      <c r="A13" s="164" t="s">
        <v>37</v>
      </c>
      <c r="B13" s="165"/>
      <c r="C13" s="179"/>
      <c r="D13" s="63"/>
      <c r="E13" s="73"/>
    </row>
    <row r="14" spans="1:5" s="3" customFormat="1" ht="15.75" x14ac:dyDescent="0.2">
      <c r="A14" s="167" t="s">
        <v>38</v>
      </c>
      <c r="B14" s="168"/>
      <c r="C14" s="180"/>
      <c r="D14" s="63"/>
      <c r="E14" s="73"/>
    </row>
    <row r="15" spans="1:5" s="3" customFormat="1" ht="15.75" x14ac:dyDescent="0.2">
      <c r="A15" s="149" t="s">
        <v>23</v>
      </c>
      <c r="B15" s="150"/>
      <c r="C15" s="151"/>
      <c r="D15" s="63"/>
      <c r="E15" s="73"/>
    </row>
    <row r="16" spans="1:5" s="3" customFormat="1" ht="18" customHeight="1" x14ac:dyDescent="0.2">
      <c r="A16" s="146" t="s">
        <v>29</v>
      </c>
      <c r="B16" s="147"/>
      <c r="C16" s="148"/>
      <c r="D16" s="92">
        <f>SUBTOTAL(109,Table248121722273276131925[Sum])</f>
        <v>0</v>
      </c>
      <c r="E16" s="93"/>
    </row>
    <row r="17" spans="1:5" s="2" customFormat="1" ht="18" customHeight="1" x14ac:dyDescent="0.2">
      <c r="A17" s="94" t="s">
        <v>43</v>
      </c>
      <c r="B17" s="95"/>
      <c r="C17" s="95"/>
      <c r="D17" s="96"/>
      <c r="E17" s="97"/>
    </row>
    <row r="18" spans="1:5" s="3" customFormat="1" ht="15.75" x14ac:dyDescent="0.2">
      <c r="A18" s="161" t="s">
        <v>39</v>
      </c>
      <c r="B18" s="162"/>
      <c r="C18" s="163"/>
      <c r="D18" s="64"/>
      <c r="E18" s="69"/>
    </row>
    <row r="19" spans="1:5" s="3" customFormat="1" ht="15.75" x14ac:dyDescent="0.2">
      <c r="A19" s="164" t="s">
        <v>41</v>
      </c>
      <c r="B19" s="165"/>
      <c r="C19" s="166"/>
      <c r="D19" s="65"/>
      <c r="E19" s="70"/>
    </row>
    <row r="20" spans="1:5" s="3" customFormat="1" ht="15.75" x14ac:dyDescent="0.2">
      <c r="A20" s="167" t="s">
        <v>42</v>
      </c>
      <c r="B20" s="168"/>
      <c r="C20" s="169"/>
      <c r="D20" s="65"/>
      <c r="E20" s="70"/>
    </row>
    <row r="21" spans="1:5" s="3" customFormat="1" ht="15.75" x14ac:dyDescent="0.2">
      <c r="A21" s="149" t="s">
        <v>36</v>
      </c>
      <c r="B21" s="150"/>
      <c r="C21" s="151"/>
      <c r="D21" s="65"/>
      <c r="E21" s="70"/>
    </row>
    <row r="22" spans="1:5" s="3" customFormat="1" ht="18" customHeight="1" x14ac:dyDescent="0.2">
      <c r="A22" s="146" t="s">
        <v>29</v>
      </c>
      <c r="B22" s="147"/>
      <c r="C22" s="148"/>
      <c r="D22" s="92">
        <f>SUBTOTAL(109,Table268131823283388142026[Sum])</f>
        <v>0</v>
      </c>
      <c r="E22" s="71"/>
    </row>
    <row r="23" spans="1:5" s="2" customFormat="1" ht="18" customHeight="1" x14ac:dyDescent="0.2">
      <c r="A23" s="98" t="s">
        <v>44</v>
      </c>
      <c r="B23" s="49" t="s">
        <v>25</v>
      </c>
      <c r="C23" s="50" t="s">
        <v>26</v>
      </c>
      <c r="D23" s="96"/>
      <c r="E23" s="97"/>
    </row>
    <row r="24" spans="1:5" s="3" customFormat="1" ht="15.75" x14ac:dyDescent="0.2">
      <c r="A24" s="51" t="s">
        <v>33</v>
      </c>
      <c r="B24" s="76">
        <v>0</v>
      </c>
      <c r="C24" s="66">
        <v>0</v>
      </c>
      <c r="D24" s="52">
        <f>PRODUCT(Table2479141924293499152127[[#This Row],[Column1]:[Column2]])</f>
        <v>0</v>
      </c>
      <c r="E24" s="69"/>
    </row>
    <row r="25" spans="1:5" s="3" customFormat="1" ht="15.75" x14ac:dyDescent="0.2">
      <c r="A25" s="53" t="s">
        <v>34</v>
      </c>
      <c r="B25" s="77">
        <v>0</v>
      </c>
      <c r="C25" s="67">
        <v>0</v>
      </c>
      <c r="D25" s="54">
        <f>PRODUCT(Table2479141924293499152127[[#This Row],[Column1]:[Column2]])</f>
        <v>0</v>
      </c>
      <c r="E25" s="70"/>
    </row>
    <row r="26" spans="1:5" s="3" customFormat="1" ht="15.75" x14ac:dyDescent="0.2">
      <c r="A26" s="55" t="s">
        <v>35</v>
      </c>
      <c r="B26" s="78">
        <v>0</v>
      </c>
      <c r="C26" s="68">
        <v>0</v>
      </c>
      <c r="D26" s="54">
        <f>PRODUCT(Table2479141924293499152127[[#This Row],[Column1]:[Column2]])</f>
        <v>0</v>
      </c>
      <c r="E26" s="70"/>
    </row>
    <row r="27" spans="1:5" s="3" customFormat="1" ht="18" customHeight="1" x14ac:dyDescent="0.2">
      <c r="A27" s="99" t="s">
        <v>29</v>
      </c>
      <c r="B27" s="100"/>
      <c r="C27" s="101"/>
      <c r="D27" s="58">
        <f>SUBTOTAL(109,Table2479141924293499152127[Sum])</f>
        <v>0</v>
      </c>
      <c r="E27" s="71"/>
    </row>
    <row r="28" spans="1:5" s="2" customFormat="1" ht="18" customHeight="1" x14ac:dyDescent="0.2">
      <c r="A28" s="98" t="s">
        <v>45</v>
      </c>
      <c r="B28" s="49" t="s">
        <v>25</v>
      </c>
      <c r="C28" s="50" t="s">
        <v>28</v>
      </c>
      <c r="D28" s="96"/>
      <c r="E28" s="97"/>
    </row>
    <row r="29" spans="1:5" s="3" customFormat="1" ht="15.75" x14ac:dyDescent="0.2">
      <c r="A29" s="56" t="s">
        <v>32</v>
      </c>
      <c r="B29" s="79">
        <v>75</v>
      </c>
      <c r="C29" s="66">
        <v>0</v>
      </c>
      <c r="D29" s="52">
        <f>PRODUCT(Table24781015202530351010162228[[#This Row],[Column1]:[Column2]])</f>
        <v>0</v>
      </c>
      <c r="E29" s="69"/>
    </row>
    <row r="30" spans="1:5" s="3" customFormat="1" ht="15.75" x14ac:dyDescent="0.2">
      <c r="A30" s="56" t="s">
        <v>30</v>
      </c>
      <c r="B30" s="80">
        <v>75</v>
      </c>
      <c r="C30" s="67">
        <v>0</v>
      </c>
      <c r="D30" s="54">
        <f>PRODUCT(Table24781015202530351010162228[[#This Row],[Column1]:[Column2]])</f>
        <v>0</v>
      </c>
      <c r="E30" s="70"/>
    </row>
    <row r="31" spans="1:5" s="3" customFormat="1" ht="15.75" x14ac:dyDescent="0.2">
      <c r="A31" s="57" t="s">
        <v>31</v>
      </c>
      <c r="B31" s="81">
        <v>75</v>
      </c>
      <c r="C31" s="68">
        <v>0</v>
      </c>
      <c r="D31" s="54">
        <f>PRODUCT(Table24781015202530351010162228[[#This Row],[Column1]:[Column2]])</f>
        <v>0</v>
      </c>
      <c r="E31" s="70"/>
    </row>
    <row r="32" spans="1:5" s="3" customFormat="1" ht="18" customHeight="1" x14ac:dyDescent="0.2">
      <c r="A32" s="99" t="s">
        <v>29</v>
      </c>
      <c r="B32" s="100"/>
      <c r="C32" s="101"/>
      <c r="D32" s="58">
        <f>SUBTOTAL(109,Table24781015202530351010162228[Sum])</f>
        <v>0</v>
      </c>
      <c r="E32" s="71"/>
    </row>
    <row r="33" spans="1:5" s="2" customFormat="1" ht="18" customHeight="1" x14ac:dyDescent="0.2">
      <c r="A33" s="98" t="s">
        <v>46</v>
      </c>
      <c r="B33" s="49" t="s">
        <v>27</v>
      </c>
      <c r="C33" s="50" t="s">
        <v>28</v>
      </c>
      <c r="D33" s="96"/>
      <c r="E33" s="97"/>
    </row>
    <row r="34" spans="1:5" s="3" customFormat="1" ht="15.75" x14ac:dyDescent="0.2">
      <c r="A34" s="56" t="s">
        <v>32</v>
      </c>
      <c r="B34" s="79">
        <v>100</v>
      </c>
      <c r="C34" s="66">
        <v>0</v>
      </c>
      <c r="D34" s="52">
        <f>PRODUCT(Table247810152025303510211172329[[#This Row],[Column1]:[Column2]])</f>
        <v>0</v>
      </c>
      <c r="E34" s="69"/>
    </row>
    <row r="35" spans="1:5" s="3" customFormat="1" ht="15.75" x14ac:dyDescent="0.2">
      <c r="A35" s="56" t="s">
        <v>30</v>
      </c>
      <c r="B35" s="80">
        <v>100</v>
      </c>
      <c r="C35" s="67">
        <v>0</v>
      </c>
      <c r="D35" s="54">
        <f>PRODUCT(Table247810152025303510211172329[[#This Row],[Column1]:[Column2]])</f>
        <v>0</v>
      </c>
      <c r="E35" s="70"/>
    </row>
    <row r="36" spans="1:5" s="3" customFormat="1" ht="15.75" x14ac:dyDescent="0.2">
      <c r="A36" s="57" t="s">
        <v>31</v>
      </c>
      <c r="B36" s="81">
        <v>100</v>
      </c>
      <c r="C36" s="68">
        <v>0</v>
      </c>
      <c r="D36" s="54">
        <f>PRODUCT(Table247810152025303510211172329[[#This Row],[Column1]:[Column2]])</f>
        <v>0</v>
      </c>
      <c r="E36" s="70"/>
    </row>
    <row r="37" spans="1:5" s="3" customFormat="1" ht="18" customHeight="1" x14ac:dyDescent="0.2">
      <c r="A37" s="99" t="s">
        <v>29</v>
      </c>
      <c r="B37" s="100"/>
      <c r="C37" s="101"/>
      <c r="D37" s="58">
        <f>SUBTOTAL(109,Table247810152025303510211172329[Sum])</f>
        <v>0</v>
      </c>
      <c r="E37" s="71"/>
    </row>
    <row r="38" spans="1:5" s="2" customFormat="1" ht="18" customHeight="1" x14ac:dyDescent="0.2">
      <c r="A38" s="94" t="s">
        <v>60</v>
      </c>
      <c r="B38" s="95"/>
      <c r="C38" s="95"/>
      <c r="D38" s="96"/>
      <c r="E38" s="97"/>
    </row>
    <row r="39" spans="1:5" s="3" customFormat="1" ht="18" customHeight="1" x14ac:dyDescent="0.2">
      <c r="A39" s="152"/>
      <c r="B39" s="153"/>
      <c r="C39" s="154"/>
      <c r="D39" s="62"/>
      <c r="E39" s="74"/>
    </row>
    <row r="40" spans="1:5" s="3" customFormat="1" ht="18" customHeight="1" x14ac:dyDescent="0.2">
      <c r="A40" s="155"/>
      <c r="B40" s="156"/>
      <c r="C40" s="157"/>
      <c r="D40" s="86"/>
      <c r="E40" s="74"/>
    </row>
    <row r="41" spans="1:5" s="3" customFormat="1" ht="18" customHeight="1" x14ac:dyDescent="0.2">
      <c r="A41" s="155"/>
      <c r="B41" s="156"/>
      <c r="C41" s="157"/>
      <c r="D41" s="86"/>
      <c r="E41" s="74"/>
    </row>
    <row r="42" spans="1:5" s="3" customFormat="1" ht="18" customHeight="1" x14ac:dyDescent="0.2">
      <c r="A42" s="155"/>
      <c r="B42" s="156"/>
      <c r="C42" s="157"/>
      <c r="D42" s="86"/>
      <c r="E42" s="74"/>
    </row>
    <row r="43" spans="1:5" s="3" customFormat="1" ht="18" customHeight="1" x14ac:dyDescent="0.2">
      <c r="A43" s="155"/>
      <c r="B43" s="156"/>
      <c r="C43" s="157"/>
      <c r="D43" s="86"/>
      <c r="E43" s="74"/>
    </row>
    <row r="44" spans="1:5" s="3" customFormat="1" ht="18" customHeight="1" x14ac:dyDescent="0.2">
      <c r="A44" s="155"/>
      <c r="B44" s="156"/>
      <c r="C44" s="157"/>
      <c r="D44" s="63"/>
      <c r="E44" s="75"/>
    </row>
    <row r="45" spans="1:5" s="3" customFormat="1" ht="18" customHeight="1" x14ac:dyDescent="0.2">
      <c r="A45" s="155"/>
      <c r="B45" s="156"/>
      <c r="C45" s="157"/>
      <c r="D45" s="84"/>
      <c r="E45" s="75"/>
    </row>
    <row r="46" spans="1:5" s="3" customFormat="1" ht="18" customHeight="1" x14ac:dyDescent="0.2">
      <c r="A46" s="158"/>
      <c r="B46" s="159"/>
      <c r="C46" s="160"/>
      <c r="D46" s="63"/>
      <c r="E46" s="75"/>
    </row>
    <row r="47" spans="1:5" s="3" customFormat="1" ht="18" customHeight="1" x14ac:dyDescent="0.2">
      <c r="A47" s="144" t="s">
        <v>29</v>
      </c>
      <c r="B47" s="144"/>
      <c r="C47" s="144"/>
      <c r="D47" s="104">
        <f>SUBTOTAL(109,Table248121722273278323312182430[Sum])</f>
        <v>0</v>
      </c>
      <c r="E47" s="105"/>
    </row>
    <row r="48" spans="1:5" s="3" customFormat="1" ht="27.75" customHeight="1" x14ac:dyDescent="0.2">
      <c r="A48" s="140" t="s">
        <v>0</v>
      </c>
      <c r="B48" s="140"/>
      <c r="C48" s="140"/>
      <c r="D48" s="102">
        <f>SUM(D16,D22,D27,D32,D37,D47)</f>
        <v>0</v>
      </c>
      <c r="E48" s="103"/>
    </row>
  </sheetData>
  <sheetProtection sheet="1" objects="1" scenarios="1" insertRows="0" deleteRows="0" selectLockedCells="1"/>
  <mergeCells count="26">
    <mergeCell ref="A18:C18"/>
    <mergeCell ref="A1:E1"/>
    <mergeCell ref="B2:E2"/>
    <mergeCell ref="B3:E3"/>
    <mergeCell ref="A4:E4"/>
    <mergeCell ref="A5:E5"/>
    <mergeCell ref="A10:C10"/>
    <mergeCell ref="A12:C12"/>
    <mergeCell ref="A13:C13"/>
    <mergeCell ref="A14:C14"/>
    <mergeCell ref="A15:C15"/>
    <mergeCell ref="A16:C16"/>
    <mergeCell ref="A46:C46"/>
    <mergeCell ref="A47:C47"/>
    <mergeCell ref="A48:C48"/>
    <mergeCell ref="A19:C19"/>
    <mergeCell ref="A20:C20"/>
    <mergeCell ref="A21:C21"/>
    <mergeCell ref="A22:C22"/>
    <mergeCell ref="A39:C39"/>
    <mergeCell ref="A44:C44"/>
    <mergeCell ref="A40:C40"/>
    <mergeCell ref="A41:C41"/>
    <mergeCell ref="A42:C42"/>
    <mergeCell ref="A43:C43"/>
    <mergeCell ref="A45:C45"/>
  </mergeCells>
  <conditionalFormatting sqref="C34:C36 C29:C31">
    <cfRule type="cellIs" dxfId="52" priority="2" operator="equal">
      <formula>0</formula>
    </cfRule>
  </conditionalFormatting>
  <conditionalFormatting sqref="C24:C26">
    <cfRule type="cellIs" dxfId="51" priority="1" operator="equal">
      <formula>0</formula>
    </cfRule>
  </conditionalFormatting>
  <dataValidations count="3">
    <dataValidation type="whole" operator="equal" allowBlank="1" showInputMessage="1" showErrorMessage="1" errorTitle="PLEASE CORRECT" error="Rate is $100 CAD" sqref="B34:B36">
      <formula1>100</formula1>
    </dataValidation>
    <dataValidation type="whole" operator="greaterThan" allowBlank="1" showInputMessage="1" showErrorMessage="1" errorTitle="PLEASE CORRECT" error="Data must be whole number." sqref="C24:C26 C34:C36 C29:C31">
      <formula1>0</formula1>
    </dataValidation>
    <dataValidation type="whole" operator="equal" allowBlank="1" showInputMessage="1" showErrorMessage="1" errorTitle="PLEASE CORRECT" error="Rate is $75 CAD" sqref="B29:B31">
      <formula1>75</formula1>
    </dataValidation>
  </dataValidations>
  <printOptions horizontalCentered="1"/>
  <pageMargins left="0.74803149606299202" right="0.74803149606299202" top="0.39370078740157499" bottom="0.39370078740157499" header="0.511811023622047" footer="0.23622047244094499"/>
  <pageSetup scale="58" firstPageNumber="57" orientation="landscape" useFirstPageNumber="1" horizontalDpi="4294967292" r:id="rId1"/>
  <headerFooter alignWithMargins="0">
    <oddHeader xml:space="preserve">&amp;R
</oddHeader>
  </headerFooter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Sommaire du budget</vt:lpstr>
      <vt:lpstr>Budget - Activité 1</vt:lpstr>
      <vt:lpstr>Budget - Activité 2</vt:lpstr>
      <vt:lpstr>Budget - Activité 3</vt:lpstr>
      <vt:lpstr>Budget - Activité 4</vt:lpstr>
      <vt:lpstr>Budget - Activité 5</vt:lpstr>
      <vt:lpstr>'Budget - Activité 1'!Print_Area</vt:lpstr>
      <vt:lpstr>'Budget - Activité 2'!Print_Area</vt:lpstr>
      <vt:lpstr>'Budget - Activité 3'!Print_Area</vt:lpstr>
      <vt:lpstr>'Budget - Activité 4'!Print_Area</vt:lpstr>
      <vt:lpstr>'Budget - Activité 5'!Print_Area</vt:lpstr>
      <vt:lpstr>Instructions!Print_Area</vt:lpstr>
      <vt:lpstr>'Sommaire du budget'!Print_Area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Gibson (OMDC)</dc:creator>
  <cp:lastModifiedBy>Noah Gruneir (OMDC)</cp:lastModifiedBy>
  <cp:lastPrinted>2023-04-11T20:45:02Z</cp:lastPrinted>
  <dcterms:created xsi:type="dcterms:W3CDTF">1996-12-06T11:20:07Z</dcterms:created>
  <dcterms:modified xsi:type="dcterms:W3CDTF">2023-04-11T20:45:09Z</dcterms:modified>
</cp:coreProperties>
</file>