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rants\Guidelines &amp; Materials\OMIF 2023-24\GMD 2023-24\English\"/>
    </mc:Choice>
  </mc:AlternateContent>
  <bookViews>
    <workbookView xWindow="0" yWindow="0" windowWidth="25200" windowHeight="11685" tabRatio="760"/>
  </bookViews>
  <sheets>
    <sheet name="Instructions" sheetId="16" r:id="rId1"/>
    <sheet name="Budget Summary" sheetId="7" r:id="rId2"/>
    <sheet name="Budget - Activity 1" sheetId="1" r:id="rId3"/>
    <sheet name="Budget - Activity 2" sheetId="12" r:id="rId4"/>
    <sheet name="Budget - Activity 3" sheetId="13" r:id="rId5"/>
    <sheet name="Budget - Activity 4" sheetId="14" r:id="rId6"/>
    <sheet name="Budget - Activity 5" sheetId="15" r:id="rId7"/>
  </sheets>
  <definedNames>
    <definedName name="int_cum1">0</definedName>
    <definedName name="int_cum2">0</definedName>
    <definedName name="int_frng_cutoff_0">0</definedName>
    <definedName name="int_frng_cutoff_1">0</definedName>
    <definedName name="int_frng_cutoff_10">0</definedName>
    <definedName name="int_frng_cutoff_11">0</definedName>
    <definedName name="int_frng_cutoff_12">0</definedName>
    <definedName name="int_frng_cutoff_13">0</definedName>
    <definedName name="int_frng_cutoff_14">0</definedName>
    <definedName name="int_frng_cutoff_15">0</definedName>
    <definedName name="int_frng_cutoff_16">0</definedName>
    <definedName name="int_frng_cutoff_17">0</definedName>
    <definedName name="int_frng_cutoff_18">0</definedName>
    <definedName name="int_frng_cutoff_19">0</definedName>
    <definedName name="int_frng_cutoff_2">0</definedName>
    <definedName name="int_frng_cutoff_20">0</definedName>
    <definedName name="int_frng_cutoff_21">0</definedName>
    <definedName name="int_frng_cutoff_22">0</definedName>
    <definedName name="int_frng_cutoff_23">0</definedName>
    <definedName name="int_frng_cutoff_24">0</definedName>
    <definedName name="int_frng_cutoff_25">0</definedName>
    <definedName name="int_frng_cutoff_26">0</definedName>
    <definedName name="int_frng_cutoff_27">0</definedName>
    <definedName name="int_frng_cutoff_28">0</definedName>
    <definedName name="int_frng_cutoff_29">0</definedName>
    <definedName name="int_frng_cutoff_3">0</definedName>
    <definedName name="int_frng_cutoff_30">0</definedName>
    <definedName name="int_frng_cutoff_31">0</definedName>
    <definedName name="int_frng_cutoff_32">0</definedName>
    <definedName name="int_frng_cutoff_33">0</definedName>
    <definedName name="int_frng_cutoff_34">0</definedName>
    <definedName name="int_frng_cutoff_35">0</definedName>
    <definedName name="int_frng_cutoff_36">0</definedName>
    <definedName name="int_frng_cutoff_37">0</definedName>
    <definedName name="int_frng_cutoff_38">0</definedName>
    <definedName name="int_frng_cutoff_39">0</definedName>
    <definedName name="int_frng_cutoff_4">0</definedName>
    <definedName name="int_frng_cutoff_5">0</definedName>
    <definedName name="int_frng_cutoff_6">0</definedName>
    <definedName name="int_frng_cutoff_7">0</definedName>
    <definedName name="int_frng_cutoff_8">0</definedName>
    <definedName name="int_frng_cutoff_9">0</definedName>
    <definedName name="int_frng_rate_0">0</definedName>
    <definedName name="int_frng_rate_1">0</definedName>
    <definedName name="int_frng_rate_10">0</definedName>
    <definedName name="int_frng_rate_11">0</definedName>
    <definedName name="int_frng_rate_12">0</definedName>
    <definedName name="int_frng_rate_13">0</definedName>
    <definedName name="int_frng_rate_14">0</definedName>
    <definedName name="int_frng_rate_15">0</definedName>
    <definedName name="int_frng_rate_16">0</definedName>
    <definedName name="int_frng_rate_17">0</definedName>
    <definedName name="int_frng_rate_18">0</definedName>
    <definedName name="int_frng_rate_19">0</definedName>
    <definedName name="int_frng_rate_2">0</definedName>
    <definedName name="int_frng_rate_20">0</definedName>
    <definedName name="int_frng_rate_21">0</definedName>
    <definedName name="int_frng_rate_22">0</definedName>
    <definedName name="int_frng_rate_23">0</definedName>
    <definedName name="int_frng_rate_24">0</definedName>
    <definedName name="int_frng_rate_25">0</definedName>
    <definedName name="int_frng_rate_26">0</definedName>
    <definedName name="int_frng_rate_27">0</definedName>
    <definedName name="int_frng_rate_28">0</definedName>
    <definedName name="int_frng_rate_29">0</definedName>
    <definedName name="int_frng_rate_3">0</definedName>
    <definedName name="int_frng_rate_30">0</definedName>
    <definedName name="int_frng_rate_31">0</definedName>
    <definedName name="int_frng_rate_32">0</definedName>
    <definedName name="int_frng_rate_33">0</definedName>
    <definedName name="int_frng_rate_34">0</definedName>
    <definedName name="int_frng_rate_35">0</definedName>
    <definedName name="int_frng_rate_36">0</definedName>
    <definedName name="int_frng_rate_37">0</definedName>
    <definedName name="int_frng_rate_38">0</definedName>
    <definedName name="int_frng_rate_39">0</definedName>
    <definedName name="int_frng_rate_4">0</definedName>
    <definedName name="int_frng_rate_5">0</definedName>
    <definedName name="int_frng_rate_6">0</definedName>
    <definedName name="int_frng_rate_7">0</definedName>
    <definedName name="int_frng_rate_8">0</definedName>
    <definedName name="int_frng_rate_9">0</definedName>
    <definedName name="int_major">0</definedName>
    <definedName name="int_minor">90</definedName>
    <definedName name="int_recalc_flg">0</definedName>
    <definedName name="int_revision">6</definedName>
    <definedName name="_xlnm.Print_Area" localSheetId="2">'Budget - Activity 1'!$A$1:$E$48</definedName>
    <definedName name="_xlnm.Print_Area" localSheetId="3">'Budget - Activity 2'!$A$1:$E$48</definedName>
    <definedName name="_xlnm.Print_Area" localSheetId="4">'Budget - Activity 3'!$A$1:$E$48</definedName>
    <definedName name="_xlnm.Print_Area" localSheetId="5">'Budget - Activity 4'!$A$1:$E$48</definedName>
    <definedName name="_xlnm.Print_Area" localSheetId="6">'Budget - Activity 5'!$A$1:$E$48</definedName>
    <definedName name="_xlnm.Print_Area" localSheetId="1">'Budget Summary'!$A$1:$F$24</definedName>
    <definedName name="_xlnm.Print_Area" localSheetId="0">Instructions!$A$1:$A$7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15" l="1"/>
  <c r="D47" i="14"/>
  <c r="D47" i="13"/>
  <c r="D47" i="1"/>
  <c r="D47" i="12"/>
  <c r="D36" i="15"/>
  <c r="D35" i="15"/>
  <c r="D34" i="15"/>
  <c r="D31" i="15"/>
  <c r="D30" i="15"/>
  <c r="D29" i="15"/>
  <c r="D26" i="15"/>
  <c r="D25" i="15"/>
  <c r="D24" i="15"/>
  <c r="D22" i="15"/>
  <c r="D16" i="15"/>
  <c r="D36" i="14"/>
  <c r="D35" i="14"/>
  <c r="D34" i="14"/>
  <c r="D31" i="14"/>
  <c r="D30" i="14"/>
  <c r="D29" i="14"/>
  <c r="D26" i="14"/>
  <c r="D25" i="14"/>
  <c r="D24" i="14"/>
  <c r="D22" i="14"/>
  <c r="D16" i="14"/>
  <c r="D36" i="13"/>
  <c r="D35" i="13"/>
  <c r="D34" i="13"/>
  <c r="D31" i="13"/>
  <c r="D30" i="13"/>
  <c r="D29" i="13"/>
  <c r="D26" i="13"/>
  <c r="D25" i="13"/>
  <c r="D24" i="13"/>
  <c r="D22" i="13"/>
  <c r="D16" i="13"/>
  <c r="D36" i="12"/>
  <c r="D35" i="12"/>
  <c r="D34" i="12"/>
  <c r="D31" i="12"/>
  <c r="D30" i="12"/>
  <c r="D29" i="12"/>
  <c r="D26" i="12"/>
  <c r="D25" i="12"/>
  <c r="D24" i="12"/>
  <c r="D22" i="12"/>
  <c r="D16" i="12"/>
  <c r="D36" i="1"/>
  <c r="D35" i="1"/>
  <c r="D34" i="1"/>
  <c r="D31" i="1"/>
  <c r="D30" i="1"/>
  <c r="D29" i="1"/>
  <c r="D26" i="1"/>
  <c r="D25" i="1"/>
  <c r="D24" i="1"/>
  <c r="D22" i="1"/>
  <c r="D16" i="1"/>
  <c r="D27" i="15" l="1"/>
  <c r="D32" i="14"/>
  <c r="D27" i="14"/>
  <c r="D37" i="15"/>
  <c r="D32" i="15"/>
  <c r="D37" i="14"/>
  <c r="D27" i="1"/>
  <c r="D37" i="13"/>
  <c r="D37" i="1"/>
  <c r="D32" i="1"/>
  <c r="D32" i="12"/>
  <c r="D27" i="12"/>
  <c r="D37" i="12"/>
  <c r="D32" i="13"/>
  <c r="D27" i="13"/>
  <c r="E16" i="7"/>
  <c r="E15" i="7"/>
  <c r="E14" i="7"/>
  <c r="E13" i="7"/>
  <c r="D16" i="7"/>
  <c r="D15" i="7"/>
  <c r="D14" i="7"/>
  <c r="D13" i="7"/>
  <c r="C16" i="7"/>
  <c r="C15" i="7"/>
  <c r="C14" i="7"/>
  <c r="C13" i="7"/>
  <c r="B16" i="7"/>
  <c r="B15" i="7"/>
  <c r="B14" i="7"/>
  <c r="B13" i="7"/>
  <c r="B12" i="7"/>
  <c r="E12" i="7"/>
  <c r="D12" i="7"/>
  <c r="C12" i="7"/>
  <c r="B2" i="15"/>
  <c r="B2" i="14"/>
  <c r="B2" i="13"/>
  <c r="B2" i="12"/>
  <c r="D48" i="14" l="1"/>
  <c r="F15" i="7" s="1"/>
  <c r="D48" i="13"/>
  <c r="F14" i="7" s="1"/>
  <c r="D48" i="15"/>
  <c r="F16" i="7" s="1"/>
  <c r="D48" i="1"/>
  <c r="D48" i="12"/>
  <c r="F13" i="7" s="1"/>
  <c r="B2" i="1" l="1"/>
  <c r="F12" i="7" l="1"/>
  <c r="F17" i="7" s="1"/>
  <c r="F18" i="7" s="1"/>
  <c r="F7" i="7" l="1"/>
  <c r="F8" i="7" s="1"/>
</calcChain>
</file>

<file path=xl/sharedStrings.xml><?xml version="1.0" encoding="utf-8"?>
<sst xmlns="http://schemas.openxmlformats.org/spreadsheetml/2006/main" count="272" uniqueCount="69">
  <si>
    <t>Registration Fee - Company Representative #1</t>
  </si>
  <si>
    <t>Registration Fee - Company Representative #2</t>
  </si>
  <si>
    <t>Flight - Company Representative #1</t>
  </si>
  <si>
    <t>Flight - Company Representative #2</t>
  </si>
  <si>
    <t>Flight - Company Representative #3</t>
  </si>
  <si>
    <t>Hotel - Company Representative #1</t>
  </si>
  <si>
    <t>Hotel - Company Representative #2</t>
  </si>
  <si>
    <t>Hotel - Company Representative #3</t>
  </si>
  <si>
    <t>Per Diem Costs - Company Representative #1</t>
  </si>
  <si>
    <t>Per Diem Costs - Company Representative #2</t>
  </si>
  <si>
    <t>Per Diem Costs - Company Representative #3</t>
  </si>
  <si>
    <t>Registration Fee - Company Representative #3</t>
  </si>
  <si>
    <t>Other</t>
  </si>
  <si>
    <t>Instructions:</t>
  </si>
  <si>
    <t>BUDGET SUMMARY</t>
  </si>
  <si>
    <t>TAB NAME</t>
  </si>
  <si>
    <t>ACTIVITY NAME</t>
  </si>
  <si>
    <t>ACTIVITY DATES</t>
  </si>
  <si>
    <t>TRAVEL DATES</t>
  </si>
  <si>
    <t>TOTAL</t>
  </si>
  <si>
    <t>Budget - Activity 1</t>
  </si>
  <si>
    <t>Budget - Activity 2</t>
  </si>
  <si>
    <t>Budget - Activity 3</t>
  </si>
  <si>
    <t>Budget - Activity 4</t>
  </si>
  <si>
    <t>Budget - Activity 5</t>
  </si>
  <si>
    <t>TOTAL OF ALL ACTIVITIES</t>
  </si>
  <si>
    <t>FOOTNOTES:</t>
  </si>
  <si>
    <t>Eligible Expenses Include:</t>
  </si>
  <si>
    <t>Ineligible Expenses Include:</t>
  </si>
  <si>
    <t>Local Transportation</t>
  </si>
  <si>
    <t>ACTIVITY 1</t>
  </si>
  <si>
    <t>EXPENSES</t>
  </si>
  <si>
    <t>Rate</t>
  </si>
  <si>
    <t>No. of Nights</t>
  </si>
  <si>
    <t>No. of Days</t>
  </si>
  <si>
    <t>DESCRIPTION OF EXPENSES</t>
  </si>
  <si>
    <t>SUBTOTAL</t>
  </si>
  <si>
    <t>Per Diem - Domestic</t>
  </si>
  <si>
    <t>Per Diem - International</t>
  </si>
  <si>
    <t>ACTIVITY 2</t>
  </si>
  <si>
    <t>ACTIVITY 3</t>
  </si>
  <si>
    <t>ACTIVITY 4</t>
  </si>
  <si>
    <t>ACTIVITY 5</t>
  </si>
  <si>
    <t>Accommodation Expenses</t>
  </si>
  <si>
    <t>Travel Expenses</t>
  </si>
  <si>
    <t>Please find the list of worksheet tabs below:</t>
  </si>
  <si>
    <t>Upon completion, this document must be uploaded to the Online Application Portal (OAP) as part of your Music Industry Initiatives: Global Market Development for Music Managers application.</t>
  </si>
  <si>
    <r>
      <t xml:space="preserve">-Please complete GREEN cells. The rest of this worksheet is self-populated upon completing </t>
    </r>
    <r>
      <rPr>
        <b/>
        <i/>
        <sz val="12"/>
        <rFont val="Arial"/>
        <family val="2"/>
      </rPr>
      <t xml:space="preserve">Budget - Activity X </t>
    </r>
    <r>
      <rPr>
        <sz val="12"/>
        <rFont val="Arial"/>
        <family val="2"/>
      </rPr>
      <t>tab(s)</t>
    </r>
    <r>
      <rPr>
        <i/>
        <sz val="12"/>
        <rFont val="Arial"/>
        <family val="2"/>
      </rPr>
      <t xml:space="preserve">.
-Please proceed to the budget worksheet for each activity in </t>
    </r>
    <r>
      <rPr>
        <b/>
        <i/>
        <sz val="12"/>
        <rFont val="Arial"/>
        <family val="2"/>
      </rPr>
      <t xml:space="preserve">Budget - Activity X </t>
    </r>
    <r>
      <rPr>
        <i/>
        <sz val="12"/>
        <rFont val="Arial"/>
        <family val="2"/>
      </rPr>
      <t>tab.</t>
    </r>
  </si>
  <si>
    <r>
      <t xml:space="preserve">1. </t>
    </r>
    <r>
      <rPr>
        <b/>
        <i/>
        <sz val="12"/>
        <rFont val="Arial"/>
        <family val="2"/>
      </rPr>
      <t>Budget Summary</t>
    </r>
    <r>
      <rPr>
        <sz val="12"/>
        <rFont val="Arial"/>
        <family val="2"/>
      </rPr>
      <t xml:space="preserve">: Please complete GREEN cells. The rest of this worksheet is self-populated upon completing budget worksheet for each activity in </t>
    </r>
    <r>
      <rPr>
        <b/>
        <i/>
        <sz val="12"/>
        <rFont val="Arial"/>
        <family val="2"/>
      </rPr>
      <t xml:space="preserve">Budget - Activity X </t>
    </r>
    <r>
      <rPr>
        <sz val="12"/>
        <rFont val="Arial"/>
        <family val="2"/>
      </rPr>
      <t>tab(s).</t>
    </r>
  </si>
  <si>
    <t>50% OF ALL ACTIVITIES</t>
  </si>
  <si>
    <t>Company Name:</t>
  </si>
  <si>
    <t>COMPANY REPRESENTATIVE(S) AND TITLE(S)</t>
  </si>
  <si>
    <t>TEST: Applicants may apply for up to 50% of all eligible expenses, limited to a maximum of $10,000 as outlined in the MII: Global Market Development for Music Managers Guidelines.</t>
  </si>
  <si>
    <t xml:space="preserve">• Hospitality and entertainment costs.
• Core business costs such as design and printing of business cards.
• Communications costs such as mobile phone fees, long distance fees, etc.
• Costs associated with ineligible company representatives and/or additional representatives over and above the cap for this program.
</t>
  </si>
  <si>
    <t>• Travel Costs - Including flight and local transportation. Air travel should be budgeted at economy rates and should reflect the costs of booking at least 30 days in advance of travel. 
• Accommodation Costs - Hotel expenses should be at moderate per night rates and should reflect the average for the travel destination/activity.
• Per Diems - Capped at C$75/day for domestic travel and C$100/day for international travel (including daily meals and incidentals). 
• Registration - Including registration and participation expenses.                                                                                                               
• Marketing Materials - Including design, production and shipping material specifically created for the proposed activities.
• Global Audience Development Initiatives.</t>
  </si>
  <si>
    <t>Registration Expenses</t>
  </si>
  <si>
    <t>Marketing Materials/Global Audience Development Initiatives</t>
  </si>
  <si>
    <t>MII:GLOBAL MARKET DEVELOPMENT REQUEST (FOR MUSIC MANAGERS)</t>
  </si>
  <si>
    <t>MII:Global Market Development Request</t>
  </si>
  <si>
    <t>Applicant's Maximum MII:Global Market Development Request</t>
  </si>
  <si>
    <r>
      <t xml:space="preserve">2. </t>
    </r>
    <r>
      <rPr>
        <b/>
        <i/>
        <sz val="12"/>
        <rFont val="Arial"/>
        <family val="2"/>
      </rPr>
      <t>Budget - Activity X</t>
    </r>
    <r>
      <rPr>
        <sz val="12"/>
        <rFont val="Arial"/>
        <family val="2"/>
      </rPr>
      <t>: Please complete GREEN cells. You may add row(s), if needed. All other information will be self-populated.</t>
    </r>
  </si>
  <si>
    <t>-Please complete GREEN cells.
-You may add row(s), if needed.
-Please refer to the MII:Global Market Development for Music Managers Guidelines for details regarding eligible and ineligible expenses.</t>
  </si>
  <si>
    <t>GLOBAL MARKET DEVELOPMENT FOR MUSIC MANAGERS
BUDGET SUMMARY</t>
  </si>
  <si>
    <t>GLOBAL MARKET DEVELOPMENT FOR MUSIC MANAGERS
BUDGET - ACTIVITY 1</t>
  </si>
  <si>
    <t>GLOBAL MARKET DEVELOPMENT FOR MUSIC MANAGERS
BUDGET - ACTIVITY 2</t>
  </si>
  <si>
    <t>GLOBAL MARKET DEVELOPMENT FOR MUSIC MANAGERS
BUDGET - ACTIVITY 3</t>
  </si>
  <si>
    <t>GLOBAL MARKET DEVELOPMENT FOR MUSIC MANAGERS
BUDGET - ACTIVITY 4</t>
  </si>
  <si>
    <t>GLOBAL MARKET DEVELOPMENT FOR MUSIC MANAGERS
BUDGET - ACTIVITY 5</t>
  </si>
  <si>
    <t>2023-2024 GLOBAL MARKET DEVELOPMENT FOR MUSIC MANAGERS
INSTRUCTIONS FOR ACTIVITY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</si>
</sst>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$-409]mmmm\ d\,\ yyyy;@"/>
    <numFmt numFmtId="166" formatCode="&quot;$&quot;#,##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color theme="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i/>
      <sz val="14"/>
      <color theme="0"/>
      <name val="Arial"/>
      <family val="2"/>
    </font>
    <font>
      <sz val="16"/>
      <color theme="0"/>
      <name val="Arial"/>
      <family val="2"/>
    </font>
    <font>
      <u/>
      <sz val="12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49" fontId="0" fillId="0" borderId="0"/>
    <xf numFmtId="12" fontId="1" fillId="0" borderId="0" applyFont="0" applyFill="0" applyProtection="0"/>
    <xf numFmtId="0" fontId="1" fillId="0" borderId="0"/>
    <xf numFmtId="49" fontId="1" fillId="0" borderId="0"/>
    <xf numFmtId="44" fontId="1" fillId="0" borderId="0" applyFont="0" applyFill="0" applyBorder="0" applyAlignment="0" applyProtection="0"/>
    <xf numFmtId="0" fontId="1" fillId="0" borderId="0"/>
  </cellStyleXfs>
  <cellXfs count="203">
    <xf numFmtId="49" fontId="0" fillId="0" borderId="0" xfId="0"/>
    <xf numFmtId="49" fontId="10" fillId="0" borderId="0" xfId="0" applyFont="1" applyFill="1" applyAlignment="1" applyProtection="1">
      <alignment vertical="center"/>
      <protection locked="0"/>
    </xf>
    <xf numFmtId="49" fontId="6" fillId="0" borderId="0" xfId="0" applyFont="1" applyAlignment="1" applyProtection="1">
      <alignment horizontal="left" vertical="center"/>
      <protection locked="0"/>
    </xf>
    <xf numFmtId="49" fontId="4" fillId="0" borderId="0" xfId="0" applyFont="1" applyAlignment="1" applyProtection="1">
      <alignment horizontal="left" vertical="center"/>
      <protection locked="0"/>
    </xf>
    <xf numFmtId="49" fontId="4" fillId="0" borderId="0" xfId="0" applyFont="1" applyAlignment="1" applyProtection="1">
      <alignment vertical="center"/>
      <protection locked="0"/>
    </xf>
    <xf numFmtId="49" fontId="4" fillId="0" borderId="0" xfId="0" applyFont="1" applyFill="1" applyAlignment="1" applyProtection="1">
      <alignment vertical="center"/>
      <protection locked="0"/>
    </xf>
    <xf numFmtId="49" fontId="4" fillId="0" borderId="0" xfId="0" applyFont="1" applyBorder="1" applyAlignment="1" applyProtection="1">
      <alignment vertical="center"/>
      <protection locked="0"/>
    </xf>
    <xf numFmtId="0" fontId="4" fillId="3" borderId="7" xfId="0" applyNumberFormat="1" applyFont="1" applyFill="1" applyBorder="1" applyAlignment="1" applyProtection="1">
      <alignment vertical="center"/>
    </xf>
    <xf numFmtId="0" fontId="4" fillId="3" borderId="30" xfId="0" applyNumberFormat="1" applyFont="1" applyFill="1" applyBorder="1" applyAlignment="1" applyProtection="1">
      <alignment vertical="center"/>
    </xf>
    <xf numFmtId="0" fontId="12" fillId="0" borderId="0" xfId="2" applyFont="1" applyFill="1" applyBorder="1" applyProtection="1">
      <protection hidden="1"/>
    </xf>
    <xf numFmtId="0" fontId="13" fillId="0" borderId="38" xfId="2" applyFont="1" applyBorder="1" applyAlignment="1" applyProtection="1">
      <protection hidden="1"/>
    </xf>
    <xf numFmtId="0" fontId="4" fillId="0" borderId="0" xfId="2" applyFont="1" applyProtection="1">
      <protection hidden="1"/>
    </xf>
    <xf numFmtId="0" fontId="4" fillId="0" borderId="38" xfId="2" applyFont="1" applyBorder="1" applyAlignment="1" applyProtection="1">
      <protection hidden="1"/>
    </xf>
    <xf numFmtId="0" fontId="4" fillId="0" borderId="0" xfId="2" applyFont="1" applyAlignment="1" applyProtection="1">
      <alignment vertical="center"/>
      <protection hidden="1"/>
    </xf>
    <xf numFmtId="0" fontId="6" fillId="0" borderId="38" xfId="2" applyFont="1" applyBorder="1" applyAlignment="1" applyProtection="1">
      <protection hidden="1"/>
    </xf>
    <xf numFmtId="0" fontId="6" fillId="0" borderId="0" xfId="2" applyFont="1" applyProtection="1">
      <protection hidden="1"/>
    </xf>
    <xf numFmtId="0" fontId="1" fillId="0" borderId="39" xfId="2" applyBorder="1" applyAlignment="1" applyProtection="1">
      <protection hidden="1"/>
    </xf>
    <xf numFmtId="0" fontId="1" fillId="0" borderId="0" xfId="2" applyProtection="1">
      <protection hidden="1"/>
    </xf>
    <xf numFmtId="0" fontId="3" fillId="5" borderId="37" xfId="2" applyFont="1" applyFill="1" applyBorder="1" applyAlignment="1" applyProtection="1">
      <alignment horizontal="center" vertical="center" wrapText="1"/>
      <protection hidden="1"/>
    </xf>
    <xf numFmtId="49" fontId="10" fillId="2" borderId="8" xfId="0" applyFont="1" applyFill="1" applyBorder="1" applyAlignment="1" applyProtection="1">
      <alignment vertical="center"/>
      <protection hidden="1"/>
    </xf>
    <xf numFmtId="49" fontId="4" fillId="0" borderId="0" xfId="0" applyFont="1" applyAlignment="1" applyProtection="1">
      <alignment vertical="center"/>
      <protection hidden="1"/>
    </xf>
    <xf numFmtId="49" fontId="7" fillId="0" borderId="8" xfId="0" applyFont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horizontal="center" vertical="center"/>
      <protection hidden="1"/>
    </xf>
    <xf numFmtId="164" fontId="6" fillId="4" borderId="8" xfId="0" applyNumberFormat="1" applyFont="1" applyFill="1" applyBorder="1" applyAlignment="1" applyProtection="1">
      <alignment horizontal="center" vertical="center" wrapText="1"/>
      <protection hidden="1"/>
    </xf>
    <xf numFmtId="49" fontId="6" fillId="4" borderId="1" xfId="0" applyFont="1" applyFill="1" applyBorder="1" applyAlignment="1" applyProtection="1">
      <alignment horizontal="center" vertical="center" wrapText="1"/>
      <protection hidden="1"/>
    </xf>
    <xf numFmtId="164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13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0" xfId="0" applyFont="1" applyAlignment="1" applyProtection="1">
      <alignment vertical="center" wrapText="1"/>
      <protection hidden="1"/>
    </xf>
    <xf numFmtId="49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44" fontId="4" fillId="0" borderId="13" xfId="0" applyNumberFormat="1" applyFont="1" applyFill="1" applyBorder="1" applyAlignment="1" applyProtection="1">
      <alignment horizontal="center" vertical="center"/>
      <protection hidden="1"/>
    </xf>
    <xf numFmtId="49" fontId="4" fillId="4" borderId="8" xfId="0" applyFont="1" applyFill="1" applyBorder="1" applyAlignment="1" applyProtection="1">
      <alignment horizontal="center" vertical="center"/>
      <protection hidden="1"/>
    </xf>
    <xf numFmtId="44" fontId="4" fillId="4" borderId="13" xfId="0" applyNumberFormat="1" applyFont="1" applyFill="1" applyBorder="1" applyAlignment="1" applyProtection="1">
      <alignment horizontal="center" vertical="center"/>
      <protection hidden="1"/>
    </xf>
    <xf numFmtId="49" fontId="4" fillId="0" borderId="8" xfId="0" applyFont="1" applyFill="1" applyBorder="1" applyAlignment="1" applyProtection="1">
      <alignment horizontal="center" vertical="center"/>
      <protection hidden="1"/>
    </xf>
    <xf numFmtId="44" fontId="6" fillId="4" borderId="13" xfId="0" applyNumberFormat="1" applyFont="1" applyFill="1" applyBorder="1" applyAlignment="1" applyProtection="1">
      <alignment vertical="center"/>
      <protection hidden="1"/>
    </xf>
    <xf numFmtId="164" fontId="6" fillId="2" borderId="15" xfId="0" applyNumberFormat="1" applyFont="1" applyFill="1" applyBorder="1" applyAlignment="1" applyProtection="1">
      <alignment horizontal="left" vertical="center" wrapText="1"/>
      <protection hidden="1"/>
    </xf>
    <xf numFmtId="164" fontId="6" fillId="2" borderId="2" xfId="0" applyNumberFormat="1" applyFont="1" applyFill="1" applyBorder="1" applyAlignment="1" applyProtection="1">
      <alignment horizontal="left" vertical="center" wrapText="1"/>
      <protection hidden="1"/>
    </xf>
    <xf numFmtId="166" fontId="6" fillId="0" borderId="16" xfId="1" applyNumberFormat="1" applyFont="1" applyFill="1" applyBorder="1" applyAlignment="1" applyProtection="1">
      <alignment horizontal="right" vertical="center"/>
      <protection hidden="1"/>
    </xf>
    <xf numFmtId="49" fontId="4" fillId="0" borderId="0" xfId="0" applyFont="1" applyBorder="1" applyAlignment="1" applyProtection="1">
      <alignment vertical="center"/>
      <protection hidden="1"/>
    </xf>
    <xf numFmtId="44" fontId="6" fillId="3" borderId="13" xfId="1" applyNumberFormat="1" applyFont="1" applyFill="1" applyBorder="1" applyAlignment="1" applyProtection="1">
      <alignment horizontal="center" vertical="center"/>
      <protection locked="0"/>
    </xf>
    <xf numFmtId="44" fontId="6" fillId="0" borderId="13" xfId="1" applyNumberFormat="1" applyFont="1" applyFill="1" applyBorder="1" applyAlignment="1" applyProtection="1">
      <alignment horizontal="center" vertical="center"/>
      <protection hidden="1"/>
    </xf>
    <xf numFmtId="49" fontId="10" fillId="2" borderId="8" xfId="0" applyFont="1" applyFill="1" applyBorder="1" applyAlignment="1" applyProtection="1">
      <alignment vertical="center"/>
    </xf>
    <xf numFmtId="164" fontId="7" fillId="0" borderId="33" xfId="0" applyNumberFormat="1" applyFont="1" applyBorder="1" applyAlignment="1" applyProtection="1">
      <alignment vertical="center" wrapText="1"/>
    </xf>
    <xf numFmtId="164" fontId="6" fillId="0" borderId="8" xfId="0" applyNumberFormat="1" applyFont="1" applyFill="1" applyBorder="1" applyAlignment="1" applyProtection="1">
      <alignment horizontal="left" vertical="center"/>
    </xf>
    <xf numFmtId="164" fontId="10" fillId="4" borderId="12" xfId="0" applyNumberFormat="1" applyFont="1" applyFill="1" applyBorder="1" applyAlignment="1" applyProtection="1">
      <alignment horizontal="center" vertical="center"/>
    </xf>
    <xf numFmtId="164" fontId="10" fillId="4" borderId="11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vertical="center"/>
      <protection locked="0"/>
    </xf>
    <xf numFmtId="165" fontId="4" fillId="3" borderId="6" xfId="0" applyNumberFormat="1" applyFont="1" applyFill="1" applyBorder="1" applyAlignment="1" applyProtection="1">
      <alignment horizontal="left" vertical="center"/>
      <protection locked="0"/>
    </xf>
    <xf numFmtId="44" fontId="5" fillId="5" borderId="11" xfId="4" applyFont="1" applyFill="1" applyBorder="1" applyAlignment="1" applyProtection="1">
      <alignment horizontal="center" vertical="center"/>
    </xf>
    <xf numFmtId="164" fontId="5" fillId="5" borderId="1" xfId="3" applyNumberFormat="1" applyFont="1" applyFill="1" applyBorder="1" applyAlignment="1" applyProtection="1">
      <alignment horizontal="center" vertical="center"/>
    </xf>
    <xf numFmtId="3" fontId="5" fillId="5" borderId="1" xfId="3" applyNumberFormat="1" applyFont="1" applyFill="1" applyBorder="1" applyAlignment="1" applyProtection="1">
      <alignment horizontal="center" vertical="center"/>
    </xf>
    <xf numFmtId="49" fontId="4" fillId="0" borderId="22" xfId="3" applyFont="1" applyFill="1" applyBorder="1" applyAlignment="1" applyProtection="1">
      <alignment horizontal="left" vertical="center" wrapText="1"/>
      <protection locked="0"/>
    </xf>
    <xf numFmtId="44" fontId="6" fillId="0" borderId="23" xfId="4" applyFont="1" applyFill="1" applyBorder="1" applyAlignment="1" applyProtection="1">
      <alignment horizontal="center" vertical="center"/>
      <protection locked="0"/>
    </xf>
    <xf numFmtId="49" fontId="4" fillId="0" borderId="24" xfId="3" applyFont="1" applyFill="1" applyBorder="1" applyAlignment="1" applyProtection="1">
      <alignment horizontal="left" vertical="center" wrapText="1"/>
      <protection locked="0"/>
    </xf>
    <xf numFmtId="44" fontId="6" fillId="0" borderId="25" xfId="4" applyFont="1" applyFill="1" applyBorder="1" applyAlignment="1" applyProtection="1">
      <alignment horizontal="center" vertical="center"/>
      <protection locked="0"/>
    </xf>
    <xf numFmtId="49" fontId="4" fillId="0" borderId="52" xfId="3" applyFont="1" applyFill="1" applyBorder="1" applyAlignment="1" applyProtection="1">
      <alignment horizontal="left" vertical="center" wrapText="1"/>
      <protection locked="0"/>
    </xf>
    <xf numFmtId="49" fontId="4" fillId="4" borderId="3" xfId="3" applyFont="1" applyFill="1" applyBorder="1" applyAlignment="1" applyProtection="1">
      <alignment vertical="center" wrapText="1"/>
    </xf>
    <xf numFmtId="49" fontId="4" fillId="4" borderId="4" xfId="0" applyNumberFormat="1" applyFont="1" applyFill="1" applyBorder="1" applyAlignment="1" applyProtection="1">
      <alignment vertical="center" wrapText="1"/>
    </xf>
    <xf numFmtId="49" fontId="4" fillId="4" borderId="5" xfId="0" applyNumberFormat="1" applyFont="1" applyFill="1" applyBorder="1" applyAlignment="1" applyProtection="1">
      <alignment vertical="center" wrapText="1"/>
    </xf>
    <xf numFmtId="164" fontId="5" fillId="5" borderId="54" xfId="3" applyNumberFormat="1" applyFont="1" applyFill="1" applyBorder="1" applyAlignment="1" applyProtection="1">
      <alignment horizontal="left" vertical="center"/>
    </xf>
    <xf numFmtId="164" fontId="5" fillId="5" borderId="55" xfId="3" applyNumberFormat="1" applyFont="1" applyFill="1" applyBorder="1" applyAlignment="1" applyProtection="1">
      <alignment horizontal="center" vertical="center"/>
    </xf>
    <xf numFmtId="3" fontId="5" fillId="5" borderId="55" xfId="3" applyNumberFormat="1" applyFont="1" applyFill="1" applyBorder="1" applyAlignment="1" applyProtection="1">
      <alignment horizontal="center" vertical="center"/>
    </xf>
    <xf numFmtId="49" fontId="4" fillId="0" borderId="22" xfId="3" applyFont="1" applyFill="1" applyBorder="1" applyAlignment="1" applyProtection="1">
      <alignment horizontal="left" vertical="center"/>
      <protection locked="0"/>
    </xf>
    <xf numFmtId="49" fontId="4" fillId="0" borderId="56" xfId="3" applyFont="1" applyFill="1" applyBorder="1" applyAlignment="1" applyProtection="1">
      <alignment horizontal="left" vertical="center"/>
      <protection locked="0"/>
    </xf>
    <xf numFmtId="44" fontId="6" fillId="4" borderId="40" xfId="0" applyNumberFormat="1" applyFont="1" applyFill="1" applyBorder="1" applyAlignment="1" applyProtection="1">
      <alignment horizontal="center" vertical="center"/>
    </xf>
    <xf numFmtId="164" fontId="5" fillId="5" borderId="59" xfId="3" applyNumberFormat="1" applyFont="1" applyFill="1" applyBorder="1" applyAlignment="1" applyProtection="1">
      <alignment vertical="center"/>
    </xf>
    <xf numFmtId="44" fontId="14" fillId="5" borderId="60" xfId="4" applyFont="1" applyFill="1" applyBorder="1" applyAlignment="1" applyProtection="1">
      <alignment horizontal="center" vertical="center"/>
    </xf>
    <xf numFmtId="44" fontId="14" fillId="5" borderId="55" xfId="4" applyFont="1" applyFill="1" applyBorder="1" applyAlignment="1" applyProtection="1">
      <alignment horizontal="center" vertical="center"/>
    </xf>
    <xf numFmtId="44" fontId="6" fillId="3" borderId="41" xfId="4" applyFont="1" applyFill="1" applyBorder="1" applyAlignment="1" applyProtection="1">
      <alignment horizontal="center" vertical="center"/>
      <protection locked="0"/>
    </xf>
    <xf numFmtId="44" fontId="6" fillId="3" borderId="26" xfId="4" applyFont="1" applyFill="1" applyBorder="1" applyAlignment="1" applyProtection="1">
      <alignment horizontal="center" vertical="center"/>
      <protection locked="0"/>
    </xf>
    <xf numFmtId="44" fontId="6" fillId="3" borderId="23" xfId="4" applyFont="1" applyFill="1" applyBorder="1" applyAlignment="1" applyProtection="1">
      <alignment horizontal="center" vertical="center"/>
      <protection locked="0"/>
    </xf>
    <xf numFmtId="44" fontId="6" fillId="3" borderId="25" xfId="4" applyFont="1" applyFill="1" applyBorder="1" applyAlignment="1" applyProtection="1">
      <alignment horizontal="center" vertical="center"/>
      <protection locked="0"/>
    </xf>
    <xf numFmtId="1" fontId="4" fillId="3" borderId="23" xfId="3" applyNumberFormat="1" applyFont="1" applyFill="1" applyBorder="1" applyAlignment="1" applyProtection="1">
      <alignment horizontal="center" vertical="center" wrapText="1"/>
      <protection locked="0"/>
    </xf>
    <xf numFmtId="1" fontId="4" fillId="3" borderId="25" xfId="3" applyNumberFormat="1" applyFont="1" applyFill="1" applyBorder="1" applyAlignment="1" applyProtection="1">
      <alignment horizontal="center" vertical="center" wrapText="1"/>
      <protection locked="0"/>
    </xf>
    <xf numFmtId="1" fontId="4" fillId="3" borderId="57" xfId="3" applyNumberFormat="1" applyFont="1" applyFill="1" applyBorder="1" applyAlignment="1" applyProtection="1">
      <alignment horizontal="center" vertical="center" wrapText="1"/>
      <protection locked="0"/>
    </xf>
    <xf numFmtId="0" fontId="4" fillId="3" borderId="23" xfId="5" applyFont="1" applyFill="1" applyBorder="1" applyAlignment="1" applyProtection="1">
      <alignment horizontal="left" vertical="center" wrapText="1"/>
      <protection locked="0"/>
    </xf>
    <xf numFmtId="0" fontId="4" fillId="3" borderId="25" xfId="5" applyFont="1" applyFill="1" applyBorder="1" applyAlignment="1" applyProtection="1">
      <alignment horizontal="left" vertical="center" wrapText="1"/>
      <protection locked="0"/>
    </xf>
    <xf numFmtId="0" fontId="6" fillId="4" borderId="58" xfId="5" applyFont="1" applyFill="1" applyBorder="1" applyAlignment="1" applyProtection="1">
      <alignment horizontal="left" vertical="center" wrapText="1"/>
    </xf>
    <xf numFmtId="0" fontId="14" fillId="5" borderId="11" xfId="5" applyFont="1" applyFill="1" applyBorder="1" applyAlignment="1" applyProtection="1">
      <alignment horizontal="left" vertical="center" wrapText="1"/>
    </xf>
    <xf numFmtId="44" fontId="6" fillId="3" borderId="23" xfId="4" applyFont="1" applyFill="1" applyBorder="1" applyAlignment="1" applyProtection="1">
      <alignment horizontal="left" vertical="center" wrapText="1"/>
      <protection locked="0"/>
    </xf>
    <xf numFmtId="44" fontId="6" fillId="3" borderId="25" xfId="4" applyFont="1" applyFill="1" applyBorder="1" applyAlignment="1" applyProtection="1">
      <alignment horizontal="left" vertical="center" wrapText="1"/>
      <protection locked="0"/>
    </xf>
    <xf numFmtId="44" fontId="5" fillId="5" borderId="55" xfId="4" applyFont="1" applyFill="1" applyBorder="1" applyAlignment="1" applyProtection="1">
      <alignment horizontal="center" vertical="center"/>
    </xf>
    <xf numFmtId="0" fontId="14" fillId="5" borderId="62" xfId="5" applyFont="1" applyFill="1" applyBorder="1" applyAlignment="1" applyProtection="1">
      <alignment horizontal="left" vertical="center" wrapText="1"/>
    </xf>
    <xf numFmtId="0" fontId="4" fillId="3" borderId="31" xfId="5" applyFont="1" applyFill="1" applyBorder="1" applyAlignment="1" applyProtection="1">
      <alignment horizontal="left" vertical="center" wrapText="1"/>
      <protection locked="0"/>
    </xf>
    <xf numFmtId="0" fontId="4" fillId="3" borderId="32" xfId="5" applyFont="1" applyFill="1" applyBorder="1" applyAlignment="1" applyProtection="1">
      <alignment horizontal="left" vertical="center" wrapText="1"/>
      <protection locked="0"/>
    </xf>
    <xf numFmtId="49" fontId="4" fillId="4" borderId="14" xfId="3" applyFont="1" applyFill="1" applyBorder="1" applyAlignment="1" applyProtection="1">
      <alignment vertical="center" wrapText="1"/>
    </xf>
    <xf numFmtId="0" fontId="6" fillId="4" borderId="65" xfId="5" applyFont="1" applyFill="1" applyBorder="1" applyAlignment="1" applyProtection="1">
      <alignment horizontal="left" vertical="center" wrapText="1"/>
    </xf>
    <xf numFmtId="44" fontId="6" fillId="3" borderId="67" xfId="4" applyFont="1" applyFill="1" applyBorder="1" applyAlignment="1" applyProtection="1">
      <alignment horizontal="center" vertical="center"/>
      <protection locked="0"/>
    </xf>
    <xf numFmtId="0" fontId="4" fillId="3" borderId="66" xfId="5" applyFont="1" applyFill="1" applyBorder="1" applyAlignment="1" applyProtection="1">
      <alignment horizontal="left" vertical="center" wrapText="1"/>
      <protection locked="0"/>
    </xf>
    <xf numFmtId="44" fontId="4" fillId="3" borderId="23" xfId="3" applyNumberFormat="1" applyFont="1" applyFill="1" applyBorder="1" applyAlignment="1" applyProtection="1">
      <alignment horizontal="left" vertical="center" wrapText="1"/>
      <protection locked="0"/>
    </xf>
    <xf numFmtId="44" fontId="4" fillId="3" borderId="25" xfId="3" applyNumberFormat="1" applyFont="1" applyFill="1" applyBorder="1" applyAlignment="1" applyProtection="1">
      <alignment horizontal="left" vertical="center" wrapText="1"/>
      <protection locked="0"/>
    </xf>
    <xf numFmtId="44" fontId="4" fillId="3" borderId="53" xfId="3" applyNumberFormat="1" applyFont="1" applyFill="1" applyBorder="1" applyAlignment="1" applyProtection="1">
      <alignment horizontal="left" vertical="center" wrapText="1"/>
      <protection locked="0"/>
    </xf>
    <xf numFmtId="44" fontId="4" fillId="0" borderId="23" xfId="3" applyNumberFormat="1" applyFont="1" applyFill="1" applyBorder="1" applyAlignment="1" applyProtection="1">
      <alignment horizontal="left" vertical="center" wrapText="1"/>
      <protection locked="0"/>
    </xf>
    <xf numFmtId="44" fontId="4" fillId="0" borderId="25" xfId="3" applyNumberFormat="1" applyFont="1" applyFill="1" applyBorder="1" applyAlignment="1" applyProtection="1">
      <alignment horizontal="left" vertical="center" wrapText="1"/>
      <protection locked="0"/>
    </xf>
    <xf numFmtId="44" fontId="4" fillId="0" borderId="57" xfId="3" applyNumberFormat="1" applyFont="1" applyFill="1" applyBorder="1" applyAlignment="1" applyProtection="1">
      <alignment horizontal="left" vertical="center" wrapText="1"/>
      <protection locked="0"/>
    </xf>
    <xf numFmtId="49" fontId="15" fillId="0" borderId="0" xfId="0" applyFont="1" applyAlignment="1" applyProtection="1">
      <alignment vertical="center"/>
      <protection hidden="1"/>
    </xf>
    <xf numFmtId="164" fontId="6" fillId="0" borderId="19" xfId="0" applyNumberFormat="1" applyFont="1" applyFill="1" applyBorder="1" applyAlignment="1" applyProtection="1">
      <alignment horizontal="left" vertical="center"/>
    </xf>
    <xf numFmtId="44" fontId="16" fillId="3" borderId="26" xfId="4" applyFont="1" applyFill="1" applyBorder="1" applyAlignment="1" applyProtection="1">
      <alignment horizontal="center" vertical="center"/>
      <protection locked="0"/>
    </xf>
    <xf numFmtId="44" fontId="16" fillId="3" borderId="72" xfId="4" applyFont="1" applyFill="1" applyBorder="1" applyAlignment="1" applyProtection="1">
      <alignment horizontal="center" vertical="center"/>
      <protection locked="0"/>
    </xf>
    <xf numFmtId="44" fontId="6" fillId="3" borderId="71" xfId="4" applyFont="1" applyFill="1" applyBorder="1" applyAlignment="1" applyProtection="1">
      <alignment horizontal="center" vertical="center"/>
      <protection locked="0"/>
    </xf>
    <xf numFmtId="44" fontId="16" fillId="3" borderId="73" xfId="4" applyFont="1" applyFill="1" applyBorder="1" applyAlignment="1" applyProtection="1">
      <alignment horizontal="center" vertical="center"/>
      <protection locked="0"/>
    </xf>
    <xf numFmtId="164" fontId="6" fillId="0" borderId="59" xfId="0" applyNumberFormat="1" applyFont="1" applyFill="1" applyBorder="1" applyAlignment="1" applyProtection="1">
      <alignment horizontal="left" vertical="center"/>
    </xf>
    <xf numFmtId="44" fontId="6" fillId="4" borderId="1" xfId="4" applyFont="1" applyFill="1" applyBorder="1" applyAlignment="1" applyProtection="1">
      <alignment horizontal="center" vertical="center"/>
    </xf>
    <xf numFmtId="44" fontId="6" fillId="4" borderId="1" xfId="4" applyFont="1" applyFill="1" applyBorder="1" applyAlignment="1" applyProtection="1">
      <alignment horizontal="left" vertical="center" wrapText="1"/>
    </xf>
    <xf numFmtId="164" fontId="5" fillId="5" borderId="1" xfId="3" applyNumberFormat="1" applyFont="1" applyFill="1" applyBorder="1" applyAlignment="1" applyProtection="1">
      <alignment vertical="center"/>
    </xf>
    <xf numFmtId="44" fontId="14" fillId="5" borderId="1" xfId="4" applyFont="1" applyFill="1" applyBorder="1" applyAlignment="1" applyProtection="1">
      <alignment horizontal="center" vertical="center"/>
    </xf>
    <xf numFmtId="44" fontId="5" fillId="5" borderId="1" xfId="4" applyFont="1" applyFill="1" applyBorder="1" applyAlignment="1" applyProtection="1">
      <alignment horizontal="center" vertical="center"/>
    </xf>
    <xf numFmtId="0" fontId="14" fillId="5" borderId="1" xfId="5" applyFont="1" applyFill="1" applyBorder="1" applyAlignment="1" applyProtection="1">
      <alignment horizontal="left" vertical="center" wrapText="1"/>
    </xf>
    <xf numFmtId="0" fontId="6" fillId="4" borderId="1" xfId="5" applyFont="1" applyFill="1" applyBorder="1" applyAlignment="1" applyProtection="1">
      <alignment horizontal="left" vertical="center" wrapText="1"/>
    </xf>
    <xf numFmtId="44" fontId="6" fillId="4" borderId="1" xfId="0" applyNumberFormat="1" applyFont="1" applyFill="1" applyBorder="1" applyAlignment="1" applyProtection="1">
      <alignment horizontal="center" vertical="center"/>
    </xf>
    <xf numFmtId="164" fontId="5" fillId="5" borderId="1" xfId="3" applyNumberFormat="1" applyFont="1" applyFill="1" applyBorder="1" applyAlignment="1" applyProtection="1">
      <alignment horizontal="left" vertical="center"/>
    </xf>
    <xf numFmtId="49" fontId="4" fillId="4" borderId="74" xfId="3" applyFont="1" applyFill="1" applyBorder="1" applyAlignment="1" applyProtection="1">
      <alignment vertical="center" wrapText="1"/>
    </xf>
    <xf numFmtId="49" fontId="4" fillId="4" borderId="2" xfId="0" applyNumberFormat="1" applyFont="1" applyFill="1" applyBorder="1" applyAlignment="1" applyProtection="1">
      <alignment vertical="center" wrapText="1"/>
    </xf>
    <xf numFmtId="49" fontId="4" fillId="4" borderId="40" xfId="0" applyNumberFormat="1" applyFont="1" applyFill="1" applyBorder="1" applyAlignment="1" applyProtection="1">
      <alignment vertical="center" wrapText="1"/>
    </xf>
    <xf numFmtId="49" fontId="4" fillId="4" borderId="15" xfId="3" applyFont="1" applyFill="1" applyBorder="1" applyAlignment="1" applyProtection="1">
      <alignment vertical="center" wrapText="1"/>
    </xf>
    <xf numFmtId="44" fontId="9" fillId="5" borderId="1" xfId="4" applyFont="1" applyFill="1" applyBorder="1" applyAlignment="1" applyProtection="1">
      <alignment horizontal="center" vertical="center"/>
    </xf>
    <xf numFmtId="0" fontId="9" fillId="5" borderId="1" xfId="5" applyFont="1" applyFill="1" applyBorder="1" applyAlignment="1" applyProtection="1">
      <alignment horizontal="left" vertical="center" wrapText="1"/>
    </xf>
    <xf numFmtId="44" fontId="16" fillId="4" borderId="1" xfId="0" applyNumberFormat="1" applyFont="1" applyFill="1" applyBorder="1" applyAlignment="1" applyProtection="1">
      <alignment horizontal="center" vertical="center"/>
    </xf>
    <xf numFmtId="49" fontId="4" fillId="0" borderId="0" xfId="0" applyFont="1" applyFill="1" applyAlignment="1" applyProtection="1">
      <alignment vertical="center"/>
      <protection hidden="1"/>
    </xf>
    <xf numFmtId="164" fontId="10" fillId="4" borderId="79" xfId="0" applyNumberFormat="1" applyFont="1" applyFill="1" applyBorder="1" applyAlignment="1" applyProtection="1">
      <alignment horizontal="center" vertical="center"/>
    </xf>
    <xf numFmtId="164" fontId="10" fillId="4" borderId="78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11" fillId="5" borderId="14" xfId="0" applyNumberFormat="1" applyFont="1" applyFill="1" applyBorder="1" applyAlignment="1" applyProtection="1">
      <alignment horizontal="left" vertical="center"/>
      <protection hidden="1"/>
    </xf>
    <xf numFmtId="164" fontId="11" fillId="5" borderId="4" xfId="0" applyNumberFormat="1" applyFont="1" applyFill="1" applyBorder="1" applyAlignment="1" applyProtection="1">
      <alignment horizontal="left" vertical="center"/>
      <protection hidden="1"/>
    </xf>
    <xf numFmtId="164" fontId="11" fillId="5" borderId="9" xfId="0" applyNumberFormat="1" applyFont="1" applyFill="1" applyBorder="1" applyAlignment="1" applyProtection="1">
      <alignment horizontal="left" vertical="center"/>
      <protection hidden="1"/>
    </xf>
    <xf numFmtId="164" fontId="6" fillId="2" borderId="14" xfId="0" applyNumberFormat="1" applyFont="1" applyFill="1" applyBorder="1" applyAlignment="1" applyProtection="1">
      <alignment horizontal="left" vertical="center" wrapText="1"/>
      <protection hidden="1"/>
    </xf>
    <xf numFmtId="164" fontId="6" fillId="2" borderId="4" xfId="0" applyNumberFormat="1" applyFont="1" applyFill="1" applyBorder="1" applyAlignment="1" applyProtection="1">
      <alignment horizontal="left" vertical="center" wrapText="1"/>
      <protection hidden="1"/>
    </xf>
    <xf numFmtId="164" fontId="6" fillId="2" borderId="5" xfId="0" applyNumberFormat="1" applyFont="1" applyFill="1" applyBorder="1" applyAlignment="1" applyProtection="1">
      <alignment horizontal="left" vertical="center" wrapText="1"/>
      <protection hidden="1"/>
    </xf>
    <xf numFmtId="164" fontId="6" fillId="4" borderId="8" xfId="0" applyNumberFormat="1" applyFont="1" applyFill="1" applyBorder="1" applyAlignment="1" applyProtection="1">
      <alignment vertical="center"/>
      <protection hidden="1"/>
    </xf>
    <xf numFmtId="164" fontId="6" fillId="4" borderId="1" xfId="0" applyNumberFormat="1" applyFont="1" applyFill="1" applyBorder="1" applyAlignment="1" applyProtection="1">
      <alignment vertical="center"/>
      <protection hidden="1"/>
    </xf>
    <xf numFmtId="164" fontId="6" fillId="4" borderId="8" xfId="0" applyNumberFormat="1" applyFont="1" applyFill="1" applyBorder="1" applyAlignment="1" applyProtection="1">
      <alignment vertical="center" wrapText="1"/>
      <protection hidden="1"/>
    </xf>
    <xf numFmtId="164" fontId="6" fillId="4" borderId="1" xfId="0" applyNumberFormat="1" applyFont="1" applyFill="1" applyBorder="1" applyAlignment="1" applyProtection="1">
      <alignment vertical="center" wrapText="1"/>
      <protection hidden="1"/>
    </xf>
    <xf numFmtId="164" fontId="6" fillId="4" borderId="13" xfId="0" applyNumberFormat="1" applyFont="1" applyFill="1" applyBorder="1" applyAlignment="1" applyProtection="1">
      <alignment vertical="center" wrapText="1"/>
      <protection hidden="1"/>
    </xf>
    <xf numFmtId="164" fontId="4" fillId="0" borderId="19" xfId="0" applyNumberFormat="1" applyFont="1" applyFill="1" applyBorder="1" applyAlignment="1" applyProtection="1">
      <alignment horizontal="left" wrapText="1"/>
      <protection hidden="1"/>
    </xf>
    <xf numFmtId="164" fontId="4" fillId="0" borderId="20" xfId="0" applyNumberFormat="1" applyFont="1" applyFill="1" applyBorder="1" applyAlignment="1" applyProtection="1">
      <alignment horizontal="left" wrapText="1"/>
      <protection hidden="1"/>
    </xf>
    <xf numFmtId="164" fontId="4" fillId="0" borderId="21" xfId="0" applyNumberFormat="1" applyFont="1" applyFill="1" applyBorder="1" applyAlignment="1" applyProtection="1">
      <alignment horizontal="left" wrapText="1"/>
      <protection hidden="1"/>
    </xf>
    <xf numFmtId="49" fontId="3" fillId="5" borderId="10" xfId="0" applyFont="1" applyFill="1" applyBorder="1" applyAlignment="1" applyProtection="1">
      <alignment horizontal="center" vertical="center" wrapText="1"/>
      <protection hidden="1"/>
    </xf>
    <xf numFmtId="49" fontId="3" fillId="5" borderId="11" xfId="0" applyFont="1" applyFill="1" applyBorder="1" applyAlignment="1" applyProtection="1">
      <alignment horizontal="center" vertical="center"/>
      <protection hidden="1"/>
    </xf>
    <xf numFmtId="49" fontId="3" fillId="5" borderId="12" xfId="0" applyFont="1" applyFill="1" applyBorder="1" applyAlignment="1" applyProtection="1">
      <alignment horizontal="center" vertical="center"/>
      <protection hidden="1"/>
    </xf>
    <xf numFmtId="164" fontId="4" fillId="0" borderId="8" xfId="0" applyNumberFormat="1" applyFont="1" applyBorder="1" applyAlignment="1" applyProtection="1">
      <alignment horizontal="left" vertical="center" wrapText="1"/>
      <protection hidden="1"/>
    </xf>
    <xf numFmtId="164" fontId="4" fillId="0" borderId="1" xfId="0" applyNumberFormat="1" applyFont="1" applyBorder="1" applyAlignment="1" applyProtection="1">
      <alignment horizontal="left" vertical="center" wrapText="1"/>
      <protection hidden="1"/>
    </xf>
    <xf numFmtId="164" fontId="4" fillId="0" borderId="13" xfId="0" applyNumberFormat="1" applyFont="1" applyBorder="1" applyAlignment="1" applyProtection="1">
      <alignment horizontal="left" vertical="center" wrapText="1"/>
      <protection hidden="1"/>
    </xf>
    <xf numFmtId="164" fontId="6" fillId="4" borderId="13" xfId="0" applyNumberFormat="1" applyFont="1" applyFill="1" applyBorder="1" applyAlignment="1" applyProtection="1">
      <alignment vertical="center"/>
      <protection hidden="1"/>
    </xf>
    <xf numFmtId="164" fontId="6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6" fillId="2" borderId="1" xfId="0" applyNumberFormat="1" applyFont="1" applyFill="1" applyBorder="1" applyAlignment="1" applyProtection="1">
      <alignment horizontal="left" vertical="center" wrapText="1"/>
      <protection hidden="1"/>
    </xf>
    <xf numFmtId="164" fontId="4" fillId="0" borderId="14" xfId="0" applyNumberFormat="1" applyFont="1" applyFill="1" applyBorder="1" applyAlignment="1" applyProtection="1">
      <alignment horizontal="center" vertical="center"/>
      <protection hidden="1"/>
    </xf>
    <xf numFmtId="164" fontId="4" fillId="0" borderId="4" xfId="0" applyNumberFormat="1" applyFont="1" applyFill="1" applyBorder="1" applyAlignment="1" applyProtection="1">
      <alignment horizontal="center" vertical="center"/>
      <protection hidden="1"/>
    </xf>
    <xf numFmtId="164" fontId="4" fillId="0" borderId="9" xfId="0" applyNumberFormat="1" applyFont="1" applyFill="1" applyBorder="1" applyAlignment="1" applyProtection="1">
      <alignment horizontal="center" vertical="center"/>
      <protection hidden="1"/>
    </xf>
    <xf numFmtId="0" fontId="6" fillId="3" borderId="1" xfId="0" applyNumberFormat="1" applyFont="1" applyFill="1" applyBorder="1" applyAlignment="1" applyProtection="1">
      <alignment horizontal="left" vertical="center"/>
      <protection locked="0"/>
    </xf>
    <xf numFmtId="0" fontId="6" fillId="3" borderId="13" xfId="0" applyNumberFormat="1" applyFont="1" applyFill="1" applyBorder="1" applyAlignment="1" applyProtection="1">
      <alignment horizontal="left" vertical="center"/>
      <protection locked="0"/>
    </xf>
    <xf numFmtId="164" fontId="6" fillId="2" borderId="8" xfId="0" applyNumberFormat="1" applyFont="1" applyFill="1" applyBorder="1" applyAlignment="1" applyProtection="1">
      <alignment vertical="center" wrapText="1"/>
      <protection hidden="1"/>
    </xf>
    <xf numFmtId="164" fontId="6" fillId="2" borderId="1" xfId="0" applyNumberFormat="1" applyFont="1" applyFill="1" applyBorder="1" applyAlignment="1" applyProtection="1">
      <alignment vertical="center" wrapText="1"/>
      <protection hidden="1"/>
    </xf>
    <xf numFmtId="164" fontId="8" fillId="0" borderId="1" xfId="0" quotePrefix="1" applyNumberFormat="1" applyFont="1" applyBorder="1" applyAlignment="1" applyProtection="1">
      <alignment horizontal="left" vertical="center" wrapText="1"/>
      <protection hidden="1"/>
    </xf>
    <xf numFmtId="164" fontId="8" fillId="0" borderId="1" xfId="0" applyNumberFormat="1" applyFont="1" applyBorder="1" applyAlignment="1" applyProtection="1">
      <alignment horizontal="left" vertical="center" wrapText="1"/>
      <protection hidden="1"/>
    </xf>
    <xf numFmtId="164" fontId="8" fillId="0" borderId="13" xfId="0" applyNumberFormat="1" applyFont="1" applyBorder="1" applyAlignment="1" applyProtection="1">
      <alignment horizontal="left" vertical="center" wrapText="1"/>
      <protection hidden="1"/>
    </xf>
    <xf numFmtId="49" fontId="4" fillId="3" borderId="63" xfId="3" applyFont="1" applyFill="1" applyBorder="1" applyAlignment="1" applyProtection="1">
      <alignment horizontal="left" vertical="center" wrapText="1"/>
      <protection locked="0"/>
    </xf>
    <xf numFmtId="49" fontId="4" fillId="3" borderId="43" xfId="3" applyFont="1" applyFill="1" applyBorder="1" applyAlignment="1" applyProtection="1">
      <alignment horizontal="left" vertical="center" wrapText="1"/>
      <protection locked="0"/>
    </xf>
    <xf numFmtId="49" fontId="4" fillId="3" borderId="44" xfId="3" applyFont="1" applyFill="1" applyBorder="1" applyAlignment="1" applyProtection="1">
      <alignment horizontal="left" vertical="center" wrapText="1"/>
      <protection locked="0"/>
    </xf>
    <xf numFmtId="49" fontId="3" fillId="5" borderId="27" xfId="0" applyFont="1" applyFill="1" applyBorder="1" applyAlignment="1" applyProtection="1">
      <alignment horizontal="center" vertical="center" wrapText="1"/>
    </xf>
    <xf numFmtId="49" fontId="3" fillId="5" borderId="28" xfId="0" applyFont="1" applyFill="1" applyBorder="1" applyAlignment="1" applyProtection="1">
      <alignment horizontal="center" vertical="center" wrapText="1"/>
    </xf>
    <xf numFmtId="49" fontId="3" fillId="5" borderId="29" xfId="0" applyFont="1" applyFill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left" vertical="center"/>
    </xf>
    <xf numFmtId="0" fontId="4" fillId="0" borderId="4" xfId="0" applyNumberFormat="1" applyFont="1" applyBorder="1" applyAlignment="1" applyProtection="1">
      <alignment horizontal="left" vertical="center"/>
    </xf>
    <xf numFmtId="0" fontId="4" fillId="0" borderId="9" xfId="0" applyNumberFormat="1" applyFont="1" applyBorder="1" applyAlignment="1" applyProtection="1">
      <alignment horizontal="left" vertical="center"/>
    </xf>
    <xf numFmtId="49" fontId="4" fillId="0" borderId="15" xfId="3" applyFont="1" applyFill="1" applyBorder="1" applyAlignment="1" applyProtection="1">
      <alignment horizontal="left" vertical="center" wrapText="1"/>
      <protection locked="0"/>
    </xf>
    <xf numFmtId="49" fontId="4" fillId="0" borderId="2" xfId="3" applyFont="1" applyFill="1" applyBorder="1" applyAlignment="1" applyProtection="1">
      <alignment horizontal="left" vertical="center" wrapText="1"/>
      <protection locked="0"/>
    </xf>
    <xf numFmtId="49" fontId="4" fillId="0" borderId="40" xfId="3" applyFont="1" applyFill="1" applyBorder="1" applyAlignment="1" applyProtection="1">
      <alignment horizontal="left" vertical="center" wrapText="1"/>
      <protection locked="0"/>
    </xf>
    <xf numFmtId="49" fontId="4" fillId="0" borderId="42" xfId="3" applyFont="1" applyFill="1" applyBorder="1" applyAlignment="1" applyProtection="1">
      <alignment horizontal="left" vertical="center" wrapText="1"/>
      <protection locked="0"/>
    </xf>
    <xf numFmtId="49" fontId="4" fillId="0" borderId="43" xfId="3" applyFont="1" applyFill="1" applyBorder="1" applyAlignment="1" applyProtection="1">
      <alignment horizontal="left" vertical="center" wrapText="1"/>
      <protection locked="0"/>
    </xf>
    <xf numFmtId="49" fontId="4" fillId="0" borderId="44" xfId="3" applyFont="1" applyFill="1" applyBorder="1" applyAlignment="1" applyProtection="1">
      <alignment horizontal="left" vertical="center" wrapText="1"/>
      <protection locked="0"/>
    </xf>
    <xf numFmtId="49" fontId="4" fillId="0" borderId="45" xfId="3" applyFont="1" applyFill="1" applyBorder="1" applyAlignment="1" applyProtection="1">
      <alignment horizontal="left" vertical="center" wrapText="1"/>
      <protection locked="0"/>
    </xf>
    <xf numFmtId="49" fontId="4" fillId="0" borderId="46" xfId="3" applyFont="1" applyFill="1" applyBorder="1" applyAlignment="1" applyProtection="1">
      <alignment horizontal="left" vertical="center" wrapText="1"/>
      <protection locked="0"/>
    </xf>
    <xf numFmtId="49" fontId="4" fillId="0" borderId="47" xfId="3" applyFont="1" applyFill="1" applyBorder="1" applyAlignment="1" applyProtection="1">
      <alignment horizontal="left" vertical="center" wrapText="1"/>
      <protection locked="0"/>
    </xf>
    <xf numFmtId="164" fontId="8" fillId="0" borderId="35" xfId="0" quotePrefix="1" applyNumberFormat="1" applyFont="1" applyBorder="1" applyAlignment="1" applyProtection="1">
      <alignment horizontal="left" vertical="center" wrapText="1"/>
    </xf>
    <xf numFmtId="164" fontId="8" fillId="0" borderId="34" xfId="0" applyNumberFormat="1" applyFont="1" applyBorder="1" applyAlignment="1" applyProtection="1">
      <alignment horizontal="left" vertical="center" wrapText="1"/>
    </xf>
    <xf numFmtId="164" fontId="8" fillId="0" borderId="36" xfId="0" applyNumberFormat="1" applyFont="1" applyBorder="1" applyAlignment="1" applyProtection="1">
      <alignment horizontal="left" vertical="center" wrapText="1"/>
    </xf>
    <xf numFmtId="164" fontId="10" fillId="4" borderId="75" xfId="0" applyNumberFormat="1" applyFont="1" applyFill="1" applyBorder="1" applyAlignment="1" applyProtection="1">
      <alignment horizontal="center" vertical="center"/>
    </xf>
    <xf numFmtId="164" fontId="10" fillId="4" borderId="76" xfId="0" applyNumberFormat="1" applyFont="1" applyFill="1" applyBorder="1" applyAlignment="1" applyProtection="1">
      <alignment horizontal="center" vertical="center"/>
    </xf>
    <xf numFmtId="164" fontId="10" fillId="4" borderId="77" xfId="0" applyNumberFormat="1" applyFont="1" applyFill="1" applyBorder="1" applyAlignment="1" applyProtection="1">
      <alignment horizontal="center" vertical="center"/>
    </xf>
    <xf numFmtId="164" fontId="9" fillId="5" borderId="1" xfId="3" applyNumberFormat="1" applyFont="1" applyFill="1" applyBorder="1" applyAlignment="1" applyProtection="1">
      <alignment horizontal="left" vertical="center"/>
    </xf>
    <xf numFmtId="164" fontId="4" fillId="0" borderId="17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4" fillId="0" borderId="18" xfId="0" applyNumberFormat="1" applyFont="1" applyFill="1" applyBorder="1" applyAlignment="1" applyProtection="1">
      <alignment horizontal="center" vertical="center"/>
    </xf>
    <xf numFmtId="49" fontId="4" fillId="4" borderId="1" xfId="3" applyFont="1" applyFill="1" applyBorder="1" applyAlignment="1" applyProtection="1">
      <alignment horizontal="left" vertical="center" wrapText="1"/>
    </xf>
    <xf numFmtId="164" fontId="9" fillId="5" borderId="1" xfId="0" applyNumberFormat="1" applyFont="1" applyFill="1" applyBorder="1" applyAlignment="1" applyProtection="1">
      <alignment horizontal="left" vertical="center"/>
    </xf>
    <xf numFmtId="49" fontId="4" fillId="0" borderId="48" xfId="3" applyFont="1" applyFill="1" applyBorder="1" applyAlignment="1" applyProtection="1">
      <alignment horizontal="left" vertical="center" wrapText="1"/>
      <protection locked="0"/>
    </xf>
    <xf numFmtId="49" fontId="4" fillId="0" borderId="49" xfId="3" applyFont="1" applyFill="1" applyBorder="1" applyAlignment="1" applyProtection="1">
      <alignment horizontal="left" vertical="center" wrapText="1"/>
      <protection locked="0"/>
    </xf>
    <xf numFmtId="49" fontId="4" fillId="0" borderId="41" xfId="3" applyFont="1" applyFill="1" applyBorder="1" applyAlignment="1" applyProtection="1">
      <alignment horizontal="left" vertical="center" wrapText="1"/>
      <protection locked="0"/>
    </xf>
    <xf numFmtId="49" fontId="4" fillId="3" borderId="64" xfId="3" applyFont="1" applyFill="1" applyBorder="1" applyAlignment="1" applyProtection="1">
      <alignment horizontal="left" vertical="center" wrapText="1"/>
      <protection locked="0"/>
    </xf>
    <xf numFmtId="49" fontId="4" fillId="3" borderId="46" xfId="3" applyFont="1" applyFill="1" applyBorder="1" applyAlignment="1" applyProtection="1">
      <alignment horizontal="left" vertical="center" wrapText="1"/>
      <protection locked="0"/>
    </xf>
    <xf numFmtId="49" fontId="4" fillId="3" borderId="47" xfId="3" applyFont="1" applyFill="1" applyBorder="1" applyAlignment="1" applyProtection="1">
      <alignment horizontal="left" vertical="center" wrapText="1"/>
      <protection locked="0"/>
    </xf>
    <xf numFmtId="49" fontId="4" fillId="0" borderId="17" xfId="3" applyFont="1" applyFill="1" applyBorder="1" applyAlignment="1" applyProtection="1">
      <alignment horizontal="left" vertical="center" wrapText="1"/>
      <protection locked="0"/>
    </xf>
    <xf numFmtId="49" fontId="4" fillId="0" borderId="0" xfId="3" applyFont="1" applyFill="1" applyBorder="1" applyAlignment="1" applyProtection="1">
      <alignment horizontal="left" vertical="center" wrapText="1"/>
      <protection locked="0"/>
    </xf>
    <xf numFmtId="49" fontId="4" fillId="0" borderId="61" xfId="3" applyFont="1" applyFill="1" applyBorder="1" applyAlignment="1" applyProtection="1">
      <alignment horizontal="left" vertical="center" wrapText="1"/>
      <protection locked="0"/>
    </xf>
    <xf numFmtId="49" fontId="4" fillId="0" borderId="50" xfId="3" applyFont="1" applyFill="1" applyBorder="1" applyAlignment="1" applyProtection="1">
      <alignment horizontal="left" vertical="center" wrapText="1"/>
      <protection locked="0"/>
    </xf>
    <xf numFmtId="49" fontId="4" fillId="0" borderId="51" xfId="3" applyFont="1" applyFill="1" applyBorder="1" applyAlignment="1" applyProtection="1">
      <alignment horizontal="left" vertical="center" wrapText="1"/>
      <protection locked="0"/>
    </xf>
    <xf numFmtId="49" fontId="4" fillId="0" borderId="63" xfId="3" applyFont="1" applyFill="1" applyBorder="1" applyAlignment="1" applyProtection="1">
      <alignment horizontal="left" vertical="center" wrapText="1"/>
      <protection locked="0"/>
    </xf>
    <xf numFmtId="49" fontId="4" fillId="0" borderId="64" xfId="3" applyFont="1" applyFill="1" applyBorder="1" applyAlignment="1" applyProtection="1">
      <alignment horizontal="left" vertical="center" wrapText="1"/>
      <protection locked="0"/>
    </xf>
    <xf numFmtId="49" fontId="4" fillId="0" borderId="68" xfId="3" applyFont="1" applyFill="1" applyBorder="1" applyAlignment="1" applyProtection="1">
      <alignment horizontal="left" vertical="center" wrapText="1"/>
      <protection locked="0"/>
    </xf>
    <xf numFmtId="49" fontId="4" fillId="0" borderId="69" xfId="3" applyFont="1" applyFill="1" applyBorder="1" applyAlignment="1" applyProtection="1">
      <alignment horizontal="left" vertical="center" wrapText="1"/>
      <protection locked="0"/>
    </xf>
    <xf numFmtId="49" fontId="4" fillId="0" borderId="70" xfId="3" applyFont="1" applyFill="1" applyBorder="1" applyAlignment="1" applyProtection="1">
      <alignment horizontal="left" vertical="center" wrapText="1"/>
      <protection locked="0"/>
    </xf>
  </cellXfs>
  <cellStyles count="6">
    <cellStyle name="Currency" xfId="1" builtinId="4"/>
    <cellStyle name="Currency 2" xfId="4"/>
    <cellStyle name="Normal" xfId="0" builtinId="0"/>
    <cellStyle name="Normal 2" xfId="3"/>
    <cellStyle name="Normal 3" xfId="5"/>
    <cellStyle name="Normal 4" xfId="2"/>
  </cellStyles>
  <dxfs count="25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indexed="64"/>
          <bgColor theme="6" tint="0.59999389629810485"/>
        </patternFill>
      </fill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indexed="64"/>
          <bgColor theme="6" tint="0.59999389629810485"/>
        </patternFill>
      </fill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indexed="64"/>
          <bgColor theme="6" tint="0.59999389629810485"/>
        </patternFill>
      </fill>
      <protection locked="0" hidden="0"/>
    </dxf>
    <dxf>
      <protection locked="1" hidden="0"/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indexed="64"/>
          <bgColor theme="6" tint="0.59999389629810485"/>
        </patternFill>
      </fill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indexed="64"/>
          <bgColor theme="6" tint="0.59999389629810485"/>
        </patternFill>
      </fill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indexed="64"/>
          <bgColor theme="6" tint="0.59999389629810485"/>
        </patternFill>
      </fill>
      <protection locked="0" hidden="0"/>
    </dxf>
    <dxf>
      <protection locked="1" hidden="0"/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indexed="64"/>
          <bgColor theme="6" tint="0.59999389629810485"/>
        </patternFill>
      </fill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indexed="64"/>
          <bgColor theme="6" tint="0.59999389629810485"/>
        </patternFill>
      </fill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indexed="64"/>
          <bgColor theme="6" tint="0.59999389629810485"/>
        </patternFill>
      </fill>
      <protection locked="0" hidden="0"/>
    </dxf>
    <dxf>
      <protection locked="1" hidden="0"/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indexed="64"/>
          <bgColor theme="6" tint="0.59999389629810485"/>
        </patternFill>
      </fill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indexed="64"/>
          <bgColor theme="6" tint="0.59999389629810485"/>
        </patternFill>
      </fill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indexed="64"/>
          <bgColor theme="6" tint="0.59999389629810485"/>
        </patternFill>
      </fill>
      <protection locked="0" hidden="0"/>
    </dxf>
    <dxf>
      <protection locked="1" hidden="0"/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indexed="64"/>
          <bgColor theme="6" tint="0.59999389629810485"/>
        </patternFill>
      </fill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>
        <left style="thin">
          <color indexed="64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</border>
      <protection locked="0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protection locked="1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indexed="64"/>
          <bgColor theme="6" tint="0.59999389629810485"/>
        </patternFill>
      </fill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>
        <right style="thin">
          <color indexed="64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protection locked="1" hidden="0"/>
    </dxf>
    <dxf>
      <fill>
        <patternFill patternType="solid">
          <fgColor indexed="64"/>
          <bgColor theme="6" tint="0.59999389629810485"/>
        </patternFill>
      </fill>
      <protection locked="0" hidden="0"/>
    </dxf>
    <dxf>
      <protection locked="1" hidden="0"/>
    </dxf>
    <dxf>
      <font>
        <color theme="6" tint="0.59996337778862885"/>
      </font>
    </dxf>
    <dxf>
      <font>
        <color theme="6" tint="0.59996337778862885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</dxfs>
  <tableStyles count="1" defaultTableStyle="TableStyleMedium9" defaultPivotStyle="PivotStyleLight16">
    <tableStyle name="Table Style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4812172227327" displayName="Table24812172227327" ref="D12:E16" headerRowCount="0" totalsRowCount="1" headerRowDxfId="245" dataDxfId="244" totalsRowDxfId="243">
  <tableColumns count="2">
    <tableColumn id="3" name="Sum" totalsRowFunction="sum" headerRowDxfId="242" dataDxfId="241" totalsRowDxfId="240" dataCellStyle="Currency 2"/>
    <tableColumn id="1" name="Column1" headerRowDxfId="239" dataDxfId="238" totalsRowDxfId="237" dataCellStyle="Currency 2"/>
  </tableColumns>
  <tableStyleInfo showFirstColumn="0" showLastColumn="0" showRowStripes="0" showColumnStripes="0"/>
</table>
</file>

<file path=xl/tables/table10.xml><?xml version="1.0" encoding="utf-8"?>
<table xmlns="http://schemas.openxmlformats.org/spreadsheetml/2006/main" id="10" name="Table24781015202530351011" displayName="Table24781015202530351011" ref="B29:D32" headerRowCount="0" totalsRowCount="1" headerRowDxfId="175" dataDxfId="174" totalsRowDxfId="173">
  <tableColumns count="3">
    <tableColumn id="1" name="Column1" dataDxfId="172" totalsRowDxfId="171" dataCellStyle="Normal 2"/>
    <tableColumn id="2" name="Column2" dataDxfId="170" totalsRowDxfId="169" dataCellStyle="Normal 2"/>
    <tableColumn id="3" name="Sum" totalsRowFunction="sum" headerRowDxfId="168" dataDxfId="167" totalsRowDxfId="166">
      <calculatedColumnFormula>PRODUCT(Table24781015202530351011[[#This Row],[Column1]:[Column2]])</calculatedColumnFormula>
    </tableColumn>
  </tableColumns>
  <tableStyleInfo showFirstColumn="0" showLastColumn="0" showRowStripes="0" showColumnStripes="0"/>
</table>
</file>

<file path=xl/tables/table11.xml><?xml version="1.0" encoding="utf-8"?>
<table xmlns="http://schemas.openxmlformats.org/spreadsheetml/2006/main" id="12" name="Table247810152025303510213" displayName="Table247810152025303510213" ref="B34:D37" headerRowCount="0" totalsRowCount="1" headerRowDxfId="165" dataDxfId="164" totalsRowDxfId="163">
  <tableColumns count="3">
    <tableColumn id="1" name="Column1" dataDxfId="162" totalsRowDxfId="161" dataCellStyle="Normal 2"/>
    <tableColumn id="2" name="Column2" dataDxfId="160" totalsRowDxfId="159" dataCellStyle="Normal 2"/>
    <tableColumn id="3" name="Sum" totalsRowFunction="sum" headerRowDxfId="158" dataDxfId="157" totalsRowDxfId="156">
      <calculatedColumnFormula>PRODUCT(Table247810152025303510213[[#This Row],[Column1]:[Column2]])</calculatedColumnFormula>
    </tableColumn>
  </tableColumns>
  <tableStyleInfo showFirstColumn="0" showLastColumn="0" showRowStripes="0" showColumnStripes="0"/>
</table>
</file>

<file path=xl/tables/table12.xml><?xml version="1.0" encoding="utf-8"?>
<table xmlns="http://schemas.openxmlformats.org/spreadsheetml/2006/main" id="31" name="Table24812172227327832" displayName="Table24812172227327832" ref="D39:D47" headerRowCount="0" totalsRowCount="1" headerRowDxfId="155" dataDxfId="154" totalsRowDxfId="153">
  <tableColumns count="1">
    <tableColumn id="3" name="Sum" totalsRowFunction="sum" headerRowDxfId="152" dataDxfId="151" totalsRowDxfId="150" dataCellStyle="Currency 2"/>
  </tableColumns>
  <tableStyleInfo showFirstColumn="0" showLastColumn="0" showRowStripes="0" showColumnStripes="0"/>
</table>
</file>

<file path=xl/tables/table13.xml><?xml version="1.0" encoding="utf-8"?>
<table xmlns="http://schemas.openxmlformats.org/spreadsheetml/2006/main" id="13" name="Table2481217222732714" displayName="Table2481217222732714" ref="D12:E16" headerRowCount="0" totalsRowCount="1" headerRowDxfId="146" dataDxfId="145" totalsRowDxfId="144">
  <tableColumns count="2">
    <tableColumn id="3" name="Sum" totalsRowFunction="sum" headerRowDxfId="143" dataDxfId="142" totalsRowDxfId="141" dataCellStyle="Currency 2"/>
    <tableColumn id="1" name="Column1" headerRowDxfId="140" dataDxfId="139" totalsRowDxfId="138" dataCellStyle="Currency 2"/>
  </tableColumns>
  <tableStyleInfo showFirstColumn="0" showLastColumn="0" showRowStripes="0" showColumnStripes="0"/>
</table>
</file>

<file path=xl/tables/table14.xml><?xml version="1.0" encoding="utf-8"?>
<table xmlns="http://schemas.openxmlformats.org/spreadsheetml/2006/main" id="14" name="Table2681318232833815" displayName="Table2681318232833815" ref="D18:E22" headerRowCount="0" totalsRowCount="1" headerRowDxfId="137" dataDxfId="136" totalsRowDxfId="135">
  <tableColumns count="2">
    <tableColumn id="3" name="Sum" totalsRowFunction="sum" headerRowDxfId="134" dataDxfId="133" totalsRowDxfId="132" dataCellStyle="Currency 2"/>
    <tableColumn id="1" name="Column1" headerRowDxfId="131" dataDxfId="130" totalsRowDxfId="129" dataCellStyle="Currency 2"/>
  </tableColumns>
  <tableStyleInfo showFirstColumn="0" showLastColumn="0" showRowStripes="0" showColumnStripes="0"/>
</table>
</file>

<file path=xl/tables/table15.xml><?xml version="1.0" encoding="utf-8"?>
<table xmlns="http://schemas.openxmlformats.org/spreadsheetml/2006/main" id="15" name="Table24791419242934916" displayName="Table24791419242934916" ref="B24:D27" headerRowCount="0" totalsRowCount="1" headerRowDxfId="128" dataDxfId="127" totalsRowDxfId="126">
  <tableColumns count="3">
    <tableColumn id="1" name="Column1" totalsRowDxfId="125" dataCellStyle="Normal 2"/>
    <tableColumn id="2" name="Column2" totalsRowDxfId="124" dataCellStyle="Normal 2"/>
    <tableColumn id="3" name="Sum" totalsRowFunction="sum" headerRowDxfId="123" totalsRowDxfId="122">
      <calculatedColumnFormula>PRODUCT(Table24791419242934916[[#This Row],[Column1]:[Column2]])</calculatedColumnFormula>
    </tableColumn>
  </tableColumns>
  <tableStyleInfo showFirstColumn="0" showLastColumn="0" showRowStripes="0" showColumnStripes="0"/>
</table>
</file>

<file path=xl/tables/table16.xml><?xml version="1.0" encoding="utf-8"?>
<table xmlns="http://schemas.openxmlformats.org/spreadsheetml/2006/main" id="16" name="Table24781015202530351017" displayName="Table24781015202530351017" ref="B29:D32" headerRowCount="0" totalsRowCount="1" headerRowDxfId="121" dataDxfId="120" totalsRowDxfId="119">
  <tableColumns count="3">
    <tableColumn id="1" name="Column1" dataDxfId="118" totalsRowDxfId="117" dataCellStyle="Normal 2"/>
    <tableColumn id="2" name="Column2" dataDxfId="116" totalsRowDxfId="115" dataCellStyle="Normal 2"/>
    <tableColumn id="3" name="Sum" totalsRowFunction="sum" headerRowDxfId="114" dataDxfId="113" totalsRowDxfId="112">
      <calculatedColumnFormula>PRODUCT(Table24781015202530351017[[#This Row],[Column1]:[Column2]])</calculatedColumnFormula>
    </tableColumn>
  </tableColumns>
  <tableStyleInfo showFirstColumn="0" showLastColumn="0" showRowStripes="0" showColumnStripes="0"/>
</table>
</file>

<file path=xl/tables/table17.xml><?xml version="1.0" encoding="utf-8"?>
<table xmlns="http://schemas.openxmlformats.org/spreadsheetml/2006/main" id="18" name="Table247810152025303510219" displayName="Table247810152025303510219" ref="B34:D37" headerRowCount="0" totalsRowCount="1" headerRowDxfId="111" dataDxfId="110" totalsRowDxfId="109">
  <tableColumns count="3">
    <tableColumn id="1" name="Column1" dataDxfId="108" totalsRowDxfId="107" dataCellStyle="Normal 2"/>
    <tableColumn id="2" name="Column2" dataDxfId="106" totalsRowDxfId="105" dataCellStyle="Normal 2"/>
    <tableColumn id="3" name="Sum" totalsRowFunction="sum" headerRowDxfId="104" dataDxfId="103" totalsRowDxfId="102">
      <calculatedColumnFormula>PRODUCT(Table247810152025303510219[[#This Row],[Column1]:[Column2]])</calculatedColumnFormula>
    </tableColumn>
  </tableColumns>
  <tableStyleInfo showFirstColumn="0" showLastColumn="0" showRowStripes="0" showColumnStripes="0"/>
</table>
</file>

<file path=xl/tables/table18.xml><?xml version="1.0" encoding="utf-8"?>
<table xmlns="http://schemas.openxmlformats.org/spreadsheetml/2006/main" id="34" name="Table2481217222732783235" displayName="Table2481217222732783235" ref="D39:D47" headerRowCount="0" totalsRowCount="1" headerRowDxfId="101" dataDxfId="100" totalsRowDxfId="99">
  <tableColumns count="1">
    <tableColumn id="3" name="Sum" totalsRowFunction="sum" headerRowDxfId="98" dataDxfId="97" totalsRowDxfId="96" dataCellStyle="Currency 2"/>
  </tableColumns>
  <tableStyleInfo showFirstColumn="0" showLastColumn="0" showRowStripes="0" showColumnStripes="0"/>
</table>
</file>

<file path=xl/tables/table19.xml><?xml version="1.0" encoding="utf-8"?>
<table xmlns="http://schemas.openxmlformats.org/spreadsheetml/2006/main" id="19" name="Table2481217222732720" displayName="Table2481217222732720" ref="D12:D16" headerRowCount="0" totalsRowCount="1" headerRowDxfId="92" dataDxfId="91" totalsRowDxfId="90">
  <tableColumns count="1">
    <tableColumn id="3" name="Sum" totalsRowFunction="sum" headerRowDxfId="89" dataDxfId="88" totalsRowDxfId="87" dataCellStyle="Currency 2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Table26813182328338" displayName="Table26813182328338" ref="D18:D22" headerRowCount="0" totalsRowCount="1" headerRowDxfId="236" dataDxfId="235" totalsRowDxfId="234">
  <tableColumns count="1">
    <tableColumn id="3" name="Sum" totalsRowFunction="sum" headerRowDxfId="233" dataDxfId="232" totalsRowDxfId="231" dataCellStyle="Currency 2"/>
  </tableColumns>
  <tableStyleInfo showFirstColumn="0" showLastColumn="0" showRowStripes="0" showColumnStripes="0"/>
</table>
</file>

<file path=xl/tables/table20.xml><?xml version="1.0" encoding="utf-8"?>
<table xmlns="http://schemas.openxmlformats.org/spreadsheetml/2006/main" id="20" name="Table2681318232833821" displayName="Table2681318232833821" ref="D18:D22" headerRowCount="0" totalsRowCount="1" headerRowDxfId="86" dataDxfId="85" totalsRowDxfId="84">
  <tableColumns count="1">
    <tableColumn id="3" name="Sum" totalsRowFunction="sum" headerRowDxfId="83" dataDxfId="82" totalsRowDxfId="81" dataCellStyle="Currency 2"/>
  </tableColumns>
  <tableStyleInfo showFirstColumn="0" showLastColumn="0" showRowStripes="0" showColumnStripes="0"/>
</table>
</file>

<file path=xl/tables/table21.xml><?xml version="1.0" encoding="utf-8"?>
<table xmlns="http://schemas.openxmlformats.org/spreadsheetml/2006/main" id="21" name="Table24791419242934922" displayName="Table24791419242934922" ref="B24:D27" headerRowCount="0" totalsRowCount="1" headerRowDxfId="80" dataDxfId="79" totalsRowDxfId="78">
  <tableColumns count="3">
    <tableColumn id="1" name="Column1" totalsRowDxfId="77" dataCellStyle="Normal 2"/>
    <tableColumn id="2" name="Column2" totalsRowDxfId="76" dataCellStyle="Normal 2"/>
    <tableColumn id="3" name="Sum" totalsRowFunction="sum" headerRowDxfId="75" totalsRowDxfId="74">
      <calculatedColumnFormula>PRODUCT(Table24791419242934922[[#This Row],[Column1]:[Column2]])</calculatedColumnFormula>
    </tableColumn>
  </tableColumns>
  <tableStyleInfo showFirstColumn="0" showLastColumn="0" showRowStripes="0" showColumnStripes="0"/>
</table>
</file>

<file path=xl/tables/table22.xml><?xml version="1.0" encoding="utf-8"?>
<table xmlns="http://schemas.openxmlformats.org/spreadsheetml/2006/main" id="22" name="Table24781015202530351023" displayName="Table24781015202530351023" ref="B29:D32" headerRowCount="0" totalsRowCount="1" headerRowDxfId="73" dataDxfId="72" totalsRowDxfId="71">
  <tableColumns count="3">
    <tableColumn id="1" name="Column1" dataDxfId="70" totalsRowDxfId="69" dataCellStyle="Normal 2"/>
    <tableColumn id="2" name="Column2" dataDxfId="68" totalsRowDxfId="67" dataCellStyle="Normal 2"/>
    <tableColumn id="3" name="Sum" totalsRowFunction="sum" headerRowDxfId="66" dataDxfId="65" totalsRowDxfId="64">
      <calculatedColumnFormula>PRODUCT(Table24781015202530351023[[#This Row],[Column1]:[Column2]])</calculatedColumnFormula>
    </tableColumn>
  </tableColumns>
  <tableStyleInfo showFirstColumn="0" showLastColumn="0" showRowStripes="0" showColumnStripes="0"/>
</table>
</file>

<file path=xl/tables/table23.xml><?xml version="1.0" encoding="utf-8"?>
<table xmlns="http://schemas.openxmlformats.org/spreadsheetml/2006/main" id="24" name="Table247810152025303510225" displayName="Table247810152025303510225" ref="B34:D37" headerRowCount="0" totalsRowCount="1" headerRowDxfId="63" dataDxfId="62" totalsRowDxfId="61">
  <tableColumns count="3">
    <tableColumn id="1" name="Column1" dataDxfId="60" totalsRowDxfId="59" dataCellStyle="Normal 2"/>
    <tableColumn id="2" name="Column2" dataDxfId="58" totalsRowDxfId="57" dataCellStyle="Normal 2"/>
    <tableColumn id="3" name="Sum" totalsRowFunction="sum" headerRowDxfId="56" dataDxfId="55" totalsRowDxfId="54">
      <calculatedColumnFormula>PRODUCT(Table247810152025303510225[[#This Row],[Column1]:[Column2]])</calculatedColumnFormula>
    </tableColumn>
  </tableColumns>
  <tableStyleInfo showFirstColumn="0" showLastColumn="0" showRowStripes="0" showColumnStripes="0"/>
</table>
</file>

<file path=xl/tables/table24.xml><?xml version="1.0" encoding="utf-8"?>
<table xmlns="http://schemas.openxmlformats.org/spreadsheetml/2006/main" id="35" name="Table248121722273278323536" displayName="Table248121722273278323536" ref="D39:D47" headerRowCount="0" totalsRowCount="1" headerRowDxfId="53" dataDxfId="52" totalsRowDxfId="51">
  <tableColumns count="1">
    <tableColumn id="3" name="Sum" totalsRowFunction="sum" headerRowDxfId="50" dataDxfId="49" totalsRowDxfId="48" dataCellStyle="Currency 2"/>
  </tableColumns>
  <tableStyleInfo showFirstColumn="0" showLastColumn="0" showRowStripes="0" showColumnStripes="0"/>
</table>
</file>

<file path=xl/tables/table25.xml><?xml version="1.0" encoding="utf-8"?>
<table xmlns="http://schemas.openxmlformats.org/spreadsheetml/2006/main" id="25" name="Table2481217222732726" displayName="Table2481217222732726" ref="D12:D16" headerRowCount="0" totalsRowCount="1" headerRowDxfId="44" dataDxfId="43" totalsRowDxfId="42">
  <tableColumns count="1">
    <tableColumn id="3" name="Sum" totalsRowFunction="sum" headerRowDxfId="41" dataDxfId="40" totalsRowDxfId="39" dataCellStyle="Currency 2"/>
  </tableColumns>
  <tableStyleInfo showFirstColumn="0" showLastColumn="0" showRowStripes="0" showColumnStripes="0"/>
</table>
</file>

<file path=xl/tables/table26.xml><?xml version="1.0" encoding="utf-8"?>
<table xmlns="http://schemas.openxmlformats.org/spreadsheetml/2006/main" id="26" name="Table2681318232833827" displayName="Table2681318232833827" ref="D18:D22" headerRowCount="0" totalsRowCount="1" headerRowDxfId="38" dataDxfId="37" totalsRowDxfId="36">
  <tableColumns count="1">
    <tableColumn id="3" name="Sum" totalsRowFunction="sum" headerRowDxfId="35" dataDxfId="34" totalsRowDxfId="33" dataCellStyle="Currency 2"/>
  </tableColumns>
  <tableStyleInfo showFirstColumn="0" showLastColumn="0" showRowStripes="0" showColumnStripes="0"/>
</table>
</file>

<file path=xl/tables/table27.xml><?xml version="1.0" encoding="utf-8"?>
<table xmlns="http://schemas.openxmlformats.org/spreadsheetml/2006/main" id="27" name="Table24791419242934928" displayName="Table24791419242934928" ref="B24:D27" headerRowCount="0" totalsRowCount="1" headerRowDxfId="32" dataDxfId="31" totalsRowDxfId="30">
  <tableColumns count="3">
    <tableColumn id="1" name="Column1" totalsRowDxfId="29" dataCellStyle="Normal 2"/>
    <tableColumn id="2" name="Column2" totalsRowDxfId="28" dataCellStyle="Normal 2"/>
    <tableColumn id="3" name="Sum" totalsRowFunction="sum" headerRowDxfId="27" totalsRowDxfId="26">
      <calculatedColumnFormula>PRODUCT(Table24791419242934928[[#This Row],[Column1]:[Column2]])</calculatedColumnFormula>
    </tableColumn>
  </tableColumns>
  <tableStyleInfo showFirstColumn="0" showLastColumn="0" showRowStripes="0" showColumnStripes="0"/>
</table>
</file>

<file path=xl/tables/table28.xml><?xml version="1.0" encoding="utf-8"?>
<table xmlns="http://schemas.openxmlformats.org/spreadsheetml/2006/main" id="28" name="Table24781015202530351029" displayName="Table24781015202530351029" ref="B29:D32" headerRowCount="0" totalsRowCount="1" headerRowDxfId="25" dataDxfId="24" totalsRowDxfId="23">
  <tableColumns count="3">
    <tableColumn id="1" name="Column1" dataDxfId="22" totalsRowDxfId="21" dataCellStyle="Normal 2"/>
    <tableColumn id="2" name="Column2" dataDxfId="20" totalsRowDxfId="19" dataCellStyle="Normal 2"/>
    <tableColumn id="3" name="Sum" totalsRowFunction="sum" headerRowDxfId="18" dataDxfId="17" totalsRowDxfId="16">
      <calculatedColumnFormula>PRODUCT(Table24781015202530351029[[#This Row],[Column1]:[Column2]])</calculatedColumnFormula>
    </tableColumn>
  </tableColumns>
  <tableStyleInfo showFirstColumn="0" showLastColumn="0" showRowStripes="0" showColumnStripes="0"/>
</table>
</file>

<file path=xl/tables/table29.xml><?xml version="1.0" encoding="utf-8"?>
<table xmlns="http://schemas.openxmlformats.org/spreadsheetml/2006/main" id="30" name="Table247810152025303510231" displayName="Table247810152025303510231" ref="B34:D37" headerRowCount="0" totalsRowCount="1" headerRowDxfId="15" dataDxfId="14" totalsRowDxfId="13">
  <tableColumns count="3">
    <tableColumn id="1" name="Column1" dataDxfId="12" totalsRowDxfId="11" dataCellStyle="Normal 2"/>
    <tableColumn id="2" name="Column2" dataDxfId="10" totalsRowDxfId="9" dataCellStyle="Normal 2"/>
    <tableColumn id="3" name="Sum" totalsRowFunction="sum" headerRowDxfId="8" dataDxfId="7" totalsRowDxfId="6">
      <calculatedColumnFormula>PRODUCT(Table247810152025303510231[[#This Row],[Column1]:[Column2]])</calculatedColumn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3" name="Table247914192429349" displayName="Table247914192429349" ref="B24:D27" headerRowCount="0" totalsRowCount="1" headerRowDxfId="230" dataDxfId="229" totalsRowDxfId="228">
  <tableColumns count="3">
    <tableColumn id="1" name="Column1" totalsRowDxfId="227" dataCellStyle="Normal 2"/>
    <tableColumn id="2" name="Column2" totalsRowDxfId="226" dataCellStyle="Normal 2"/>
    <tableColumn id="3" name="Sum" totalsRowFunction="sum" headerRowDxfId="225" totalsRowDxfId="224">
      <calculatedColumnFormula>PRODUCT(Table247914192429349[[#This Row],[Column1]:[Column2]])</calculatedColumnFormula>
    </tableColumn>
  </tableColumns>
  <tableStyleInfo showFirstColumn="0" showLastColumn="0" showRowStripes="0" showColumnStripes="0"/>
</table>
</file>

<file path=xl/tables/table30.xml><?xml version="1.0" encoding="utf-8"?>
<table xmlns="http://schemas.openxmlformats.org/spreadsheetml/2006/main" id="36" name="Table24812172227327832353637" displayName="Table24812172227327832353637" ref="D39:D47" headerRowCount="0" totalsRowCount="1" headerRowDxfId="5" dataDxfId="4" totalsRowDxfId="3">
  <tableColumns count="1">
    <tableColumn id="3" name="Sum" totalsRowFunction="sum" headerRowDxfId="2" dataDxfId="1" totalsRowDxfId="0" dataCellStyle="Currency 2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4" name="Table247810152025303510" displayName="Table247810152025303510" ref="B29:D32" headerRowCount="0" totalsRowCount="1" headerRowDxfId="223" dataDxfId="222" totalsRowDxfId="221">
  <tableColumns count="3">
    <tableColumn id="1" name="Column1" dataDxfId="220" totalsRowDxfId="219" dataCellStyle="Normal 2"/>
    <tableColumn id="2" name="Column2" dataDxfId="218" totalsRowDxfId="217" dataCellStyle="Normal 2"/>
    <tableColumn id="3" name="Sum" totalsRowFunction="sum" headerRowDxfId="216" dataDxfId="215" totalsRowDxfId="214">
      <calculatedColumnFormula>PRODUCT(Table247810152025303510[[#This Row],[Column1]:[Column2]])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id="6" name="Table2478101520253035102" displayName="Table2478101520253035102" ref="B34:D37" headerRowCount="0" totalsRowCount="1" headerRowDxfId="213" dataDxfId="212" totalsRowDxfId="211">
  <tableColumns count="3">
    <tableColumn id="1" name="Column1" dataDxfId="210" totalsRowDxfId="209" dataCellStyle="Normal 2"/>
    <tableColumn id="2" name="Column2" dataDxfId="208" totalsRowDxfId="207" dataCellStyle="Normal 2"/>
    <tableColumn id="3" name="Sum" totalsRowFunction="sum" headerRowDxfId="206" dataDxfId="205" totalsRowDxfId="204">
      <calculatedColumnFormula>PRODUCT(Table2478101520253035102[[#This Row],[Column1]:[Column2]])</calculatedColumnFormula>
    </tableColumn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id="32" name="Table2481217222732783233" displayName="Table2481217222732783233" ref="D39:D47" headerRowCount="0" totalsRowCount="1" headerRowDxfId="203" dataDxfId="202" totalsRowDxfId="201">
  <tableColumns count="1">
    <tableColumn id="3" name="Sum" totalsRowFunction="sum" headerRowDxfId="200" dataDxfId="199" totalsRowDxfId="198" dataCellStyle="Currency 2"/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id="7" name="Table248121722273278" displayName="Table248121722273278" ref="D12:D16" headerRowCount="0" totalsRowCount="1" headerRowDxfId="194" dataDxfId="193" totalsRowDxfId="192">
  <tableColumns count="1">
    <tableColumn id="3" name="Sum" totalsRowFunction="sum" headerRowDxfId="191" dataDxfId="190" totalsRowDxfId="189" dataCellStyle="Currency 2"/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id="8" name="Table268131823283389" displayName="Table268131823283389" ref="D18:D22" headerRowCount="0" totalsRowCount="1" headerRowDxfId="188" dataDxfId="187" totalsRowDxfId="186">
  <tableColumns count="1">
    <tableColumn id="3" name="Sum" totalsRowFunction="sum" headerRowDxfId="185" dataDxfId="184" totalsRowDxfId="183" dataCellStyle="Currency 2"/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id="9" name="Table24791419242934910" displayName="Table24791419242934910" ref="B24:D27" headerRowCount="0" totalsRowCount="1" headerRowDxfId="182" dataDxfId="181" totalsRowDxfId="180">
  <tableColumns count="3">
    <tableColumn id="1" name="Column1" totalsRowDxfId="179" dataCellStyle="Normal 2"/>
    <tableColumn id="2" name="Column2" totalsRowDxfId="178" dataCellStyle="Normal 2"/>
    <tableColumn id="3" name="Sum" totalsRowFunction="sum" headerRowDxfId="177" totalsRowDxfId="176">
      <calculatedColumnFormula>PRODUCT(Table24791419242934910[[#This Row],[Column1]:[Column2]])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7" Type="http://schemas.openxmlformats.org/officeDocument/2006/relationships/table" Target="../tables/table18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7.xml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7" Type="http://schemas.openxmlformats.org/officeDocument/2006/relationships/table" Target="../tables/table24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23.xml"/><Relationship Id="rId5" Type="http://schemas.openxmlformats.org/officeDocument/2006/relationships/table" Target="../tables/table22.xml"/><Relationship Id="rId4" Type="http://schemas.openxmlformats.org/officeDocument/2006/relationships/table" Target="../tables/table2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7" Type="http://schemas.openxmlformats.org/officeDocument/2006/relationships/table" Target="../tables/table30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29.xml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7"/>
  <sheetViews>
    <sheetView showGridLines="0" tabSelected="1" zoomScale="80" zoomScaleNormal="80" workbookViewId="0">
      <selection activeCell="A2" sqref="A2"/>
    </sheetView>
  </sheetViews>
  <sheetFormatPr defaultRowHeight="12.75" x14ac:dyDescent="0.2"/>
  <cols>
    <col min="1" max="1" width="235.28515625" style="17" bestFit="1" customWidth="1"/>
    <col min="2" max="16384" width="9.140625" style="17"/>
  </cols>
  <sheetData>
    <row r="1" spans="1:1" s="9" customFormat="1" ht="50.25" customHeight="1" x14ac:dyDescent="0.3">
      <c r="A1" s="18" t="s">
        <v>68</v>
      </c>
    </row>
    <row r="2" spans="1:1" s="11" customFormat="1" ht="24.75" customHeight="1" x14ac:dyDescent="0.2">
      <c r="A2" s="10" t="s">
        <v>45</v>
      </c>
    </row>
    <row r="3" spans="1:1" s="13" customFormat="1" ht="26.25" customHeight="1" x14ac:dyDescent="0.2">
      <c r="A3" s="12" t="s">
        <v>48</v>
      </c>
    </row>
    <row r="4" spans="1:1" s="13" customFormat="1" ht="26.25" customHeight="1" x14ac:dyDescent="0.2">
      <c r="A4" s="12" t="s">
        <v>60</v>
      </c>
    </row>
    <row r="5" spans="1:1" s="11" customFormat="1" ht="15" customHeight="1" x14ac:dyDescent="0.2">
      <c r="A5" s="12"/>
    </row>
    <row r="6" spans="1:1" s="15" customFormat="1" ht="15.75" x14ac:dyDescent="0.25">
      <c r="A6" s="14" t="s">
        <v>46</v>
      </c>
    </row>
    <row r="7" spans="1:1" ht="13.5" thickBot="1" x14ac:dyDescent="0.25">
      <c r="A7" s="16"/>
    </row>
  </sheetData>
  <sheetProtection sheet="1" objects="1" scenarios="1" selectLockedCells="1"/>
  <printOptions horizontalCentered="1"/>
  <pageMargins left="0.7" right="0.7" top="0.75" bottom="0.75" header="0.3" footer="0.3"/>
  <pageSetup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showZeros="0" showOutlineSymbols="0" zoomScale="80" zoomScaleNormal="80" zoomScaleSheetLayoutView="85" workbookViewId="0">
      <selection activeCell="B2" sqref="B2:F2"/>
    </sheetView>
  </sheetViews>
  <sheetFormatPr defaultRowHeight="12.75" customHeight="1" x14ac:dyDescent="0.2"/>
  <cols>
    <col min="1" max="6" width="37.7109375" style="39" customWidth="1"/>
    <col min="7" max="7" width="12.140625" style="20" customWidth="1"/>
    <col min="8" max="16384" width="9.140625" style="20"/>
  </cols>
  <sheetData>
    <row r="1" spans="1:6" s="119" customFormat="1" ht="50.25" customHeight="1" x14ac:dyDescent="0.2">
      <c r="A1" s="138" t="s">
        <v>62</v>
      </c>
      <c r="B1" s="139"/>
      <c r="C1" s="139"/>
      <c r="D1" s="139"/>
      <c r="E1" s="139"/>
      <c r="F1" s="140"/>
    </row>
    <row r="2" spans="1:6" ht="26.25" customHeight="1" x14ac:dyDescent="0.2">
      <c r="A2" s="19" t="s">
        <v>50</v>
      </c>
      <c r="B2" s="150"/>
      <c r="C2" s="150"/>
      <c r="D2" s="150"/>
      <c r="E2" s="150"/>
      <c r="F2" s="151"/>
    </row>
    <row r="3" spans="1:6" ht="33.75" customHeight="1" x14ac:dyDescent="0.2">
      <c r="A3" s="21" t="s">
        <v>13</v>
      </c>
      <c r="B3" s="154" t="s">
        <v>47</v>
      </c>
      <c r="C3" s="155"/>
      <c r="D3" s="155"/>
      <c r="E3" s="155"/>
      <c r="F3" s="156"/>
    </row>
    <row r="4" spans="1:6" ht="15" x14ac:dyDescent="0.2">
      <c r="A4" s="147"/>
      <c r="B4" s="148"/>
      <c r="C4" s="148"/>
      <c r="D4" s="148"/>
      <c r="E4" s="148"/>
      <c r="F4" s="149"/>
    </row>
    <row r="5" spans="1:6" ht="24" customHeight="1" x14ac:dyDescent="0.2">
      <c r="A5" s="124" t="s">
        <v>57</v>
      </c>
      <c r="B5" s="125"/>
      <c r="C5" s="125"/>
      <c r="D5" s="125"/>
      <c r="E5" s="125"/>
      <c r="F5" s="126"/>
    </row>
    <row r="6" spans="1:6" ht="35.25" customHeight="1" x14ac:dyDescent="0.2">
      <c r="A6" s="152" t="s">
        <v>58</v>
      </c>
      <c r="B6" s="153"/>
      <c r="C6" s="153"/>
      <c r="D6" s="153"/>
      <c r="E6" s="153"/>
      <c r="F6" s="40">
        <v>0</v>
      </c>
    </row>
    <row r="7" spans="1:6" ht="35.25" customHeight="1" x14ac:dyDescent="0.2">
      <c r="A7" s="127" t="s">
        <v>59</v>
      </c>
      <c r="B7" s="128"/>
      <c r="C7" s="128"/>
      <c r="D7" s="128"/>
      <c r="E7" s="129"/>
      <c r="F7" s="41" t="str">
        <f>IF(F18=0,"", IF(F18&lt;=10000,F18,10000))</f>
        <v/>
      </c>
    </row>
    <row r="8" spans="1:6" ht="35.25" customHeight="1" x14ac:dyDescent="0.2">
      <c r="A8" s="145" t="s">
        <v>52</v>
      </c>
      <c r="B8" s="146"/>
      <c r="C8" s="146"/>
      <c r="D8" s="146"/>
      <c r="E8" s="146"/>
      <c r="F8" s="22" t="str">
        <f>IF(F18=0,"",IF(AND(F6&lt;=F7,F6&lt;=10000),"PASS","FAIL"))</f>
        <v/>
      </c>
    </row>
    <row r="9" spans="1:6" ht="15" x14ac:dyDescent="0.2">
      <c r="A9" s="147"/>
      <c r="B9" s="148"/>
      <c r="C9" s="148"/>
      <c r="D9" s="148"/>
      <c r="E9" s="148"/>
      <c r="F9" s="149"/>
    </row>
    <row r="10" spans="1:6" ht="24" customHeight="1" x14ac:dyDescent="0.2">
      <c r="A10" s="124" t="s">
        <v>14</v>
      </c>
      <c r="B10" s="125"/>
      <c r="C10" s="125"/>
      <c r="D10" s="125"/>
      <c r="E10" s="125"/>
      <c r="F10" s="126"/>
    </row>
    <row r="11" spans="1:6" s="27" customFormat="1" ht="47.25" x14ac:dyDescent="0.2">
      <c r="A11" s="23" t="s">
        <v>15</v>
      </c>
      <c r="B11" s="24" t="s">
        <v>16</v>
      </c>
      <c r="C11" s="24" t="s">
        <v>17</v>
      </c>
      <c r="D11" s="24" t="s">
        <v>18</v>
      </c>
      <c r="E11" s="25" t="s">
        <v>51</v>
      </c>
      <c r="F11" s="26" t="s">
        <v>19</v>
      </c>
    </row>
    <row r="12" spans="1:6" s="27" customFormat="1" ht="30" customHeight="1" x14ac:dyDescent="0.2">
      <c r="A12" s="28" t="s">
        <v>20</v>
      </c>
      <c r="B12" s="29">
        <f>'Budget - Activity 1'!B6</f>
        <v>0</v>
      </c>
      <c r="C12" s="30">
        <f>'Budget - Activity 1'!B7</f>
        <v>0</v>
      </c>
      <c r="D12" s="30">
        <f>'Budget - Activity 1'!B8</f>
        <v>0</v>
      </c>
      <c r="E12" s="29">
        <f>'Budget - Activity 1'!B9</f>
        <v>0</v>
      </c>
      <c r="F12" s="31">
        <f>'Budget - Activity 1'!D48</f>
        <v>0</v>
      </c>
    </row>
    <row r="13" spans="1:6" s="27" customFormat="1" ht="30" customHeight="1" x14ac:dyDescent="0.2">
      <c r="A13" s="32" t="s">
        <v>21</v>
      </c>
      <c r="B13" s="122">
        <f>'Budget - Activity 2'!B6</f>
        <v>0</v>
      </c>
      <c r="C13" s="123">
        <f>'Budget - Activity 2'!B7</f>
        <v>0</v>
      </c>
      <c r="D13" s="123">
        <f>'Budget - Activity 2'!B8</f>
        <v>0</v>
      </c>
      <c r="E13" s="122">
        <f>'Budget - Activity 2'!B9</f>
        <v>0</v>
      </c>
      <c r="F13" s="33">
        <f>'Budget - Activity 2'!D48</f>
        <v>0</v>
      </c>
    </row>
    <row r="14" spans="1:6" s="27" customFormat="1" ht="30" customHeight="1" x14ac:dyDescent="0.2">
      <c r="A14" s="34" t="s">
        <v>22</v>
      </c>
      <c r="B14" s="29">
        <f>'Budget - Activity 3'!B6</f>
        <v>0</v>
      </c>
      <c r="C14" s="30">
        <f>'Budget - Activity 3'!B7</f>
        <v>0</v>
      </c>
      <c r="D14" s="30">
        <f>'Budget - Activity 3'!B8</f>
        <v>0</v>
      </c>
      <c r="E14" s="29">
        <f>'Budget - Activity 3'!B9</f>
        <v>0</v>
      </c>
      <c r="F14" s="31">
        <f>'Budget - Activity 3'!D48</f>
        <v>0</v>
      </c>
    </row>
    <row r="15" spans="1:6" s="27" customFormat="1" ht="30" customHeight="1" x14ac:dyDescent="0.2">
      <c r="A15" s="32" t="s">
        <v>23</v>
      </c>
      <c r="B15" s="122">
        <f>'Budget - Activity 4'!B6</f>
        <v>0</v>
      </c>
      <c r="C15" s="123">
        <f>'Budget - Activity 4'!B7</f>
        <v>0</v>
      </c>
      <c r="D15" s="123">
        <f>'Budget - Activity 4'!B8</f>
        <v>0</v>
      </c>
      <c r="E15" s="122">
        <f>'Budget - Activity 4'!B9</f>
        <v>0</v>
      </c>
      <c r="F15" s="33">
        <f>'Budget - Activity 4'!D48</f>
        <v>0</v>
      </c>
    </row>
    <row r="16" spans="1:6" s="27" customFormat="1" ht="30" customHeight="1" x14ac:dyDescent="0.2">
      <c r="A16" s="34" t="s">
        <v>24</v>
      </c>
      <c r="B16" s="29">
        <f>'Budget - Activity 5'!B6</f>
        <v>0</v>
      </c>
      <c r="C16" s="30">
        <f>'Budget - Activity 5'!B7</f>
        <v>0</v>
      </c>
      <c r="D16" s="30">
        <f>'Budget - Activity 5'!B8</f>
        <v>0</v>
      </c>
      <c r="E16" s="29">
        <f>'Budget - Activity 5'!B9</f>
        <v>0</v>
      </c>
      <c r="F16" s="31">
        <f>'Budget - Activity 5'!D48</f>
        <v>0</v>
      </c>
    </row>
    <row r="17" spans="1:7" ht="30" customHeight="1" x14ac:dyDescent="0.2">
      <c r="A17" s="130" t="s">
        <v>25</v>
      </c>
      <c r="B17" s="131"/>
      <c r="C17" s="131"/>
      <c r="D17" s="131"/>
      <c r="E17" s="131"/>
      <c r="F17" s="35">
        <f>SUM(F12:F16)</f>
        <v>0</v>
      </c>
    </row>
    <row r="18" spans="1:7" ht="30" hidden="1" customHeight="1" x14ac:dyDescent="0.2">
      <c r="A18" s="130" t="s">
        <v>49</v>
      </c>
      <c r="B18" s="131"/>
      <c r="C18" s="131"/>
      <c r="D18" s="131"/>
      <c r="E18" s="131"/>
      <c r="F18" s="35">
        <f>F17/2</f>
        <v>0</v>
      </c>
    </row>
    <row r="19" spans="1:7" ht="15.75" x14ac:dyDescent="0.2">
      <c r="A19" s="36"/>
      <c r="B19" s="37"/>
      <c r="C19" s="37"/>
      <c r="D19" s="37"/>
      <c r="E19" s="37"/>
      <c r="F19" s="38"/>
    </row>
    <row r="20" spans="1:7" ht="24" customHeight="1" x14ac:dyDescent="0.2">
      <c r="A20" s="124" t="s">
        <v>26</v>
      </c>
      <c r="B20" s="125"/>
      <c r="C20" s="125"/>
      <c r="D20" s="125"/>
      <c r="E20" s="125"/>
      <c r="F20" s="126"/>
    </row>
    <row r="21" spans="1:7" ht="15.75" x14ac:dyDescent="0.2">
      <c r="A21" s="130" t="s">
        <v>27</v>
      </c>
      <c r="B21" s="131"/>
      <c r="C21" s="131"/>
      <c r="D21" s="131"/>
      <c r="E21" s="131"/>
      <c r="F21" s="144"/>
    </row>
    <row r="22" spans="1:7" ht="113.25" customHeight="1" x14ac:dyDescent="0.2">
      <c r="A22" s="141" t="s">
        <v>54</v>
      </c>
      <c r="B22" s="142"/>
      <c r="C22" s="142"/>
      <c r="D22" s="142"/>
      <c r="E22" s="142"/>
      <c r="F22" s="143"/>
      <c r="G22" s="96"/>
    </row>
    <row r="23" spans="1:7" ht="15.75" customHeight="1" x14ac:dyDescent="0.2">
      <c r="A23" s="132" t="s">
        <v>28</v>
      </c>
      <c r="B23" s="133"/>
      <c r="C23" s="133"/>
      <c r="D23" s="133"/>
      <c r="E23" s="133"/>
      <c r="F23" s="134"/>
    </row>
    <row r="24" spans="1:7" ht="83.25" customHeight="1" thickBot="1" x14ac:dyDescent="0.25">
      <c r="A24" s="135" t="s">
        <v>53</v>
      </c>
      <c r="B24" s="136"/>
      <c r="C24" s="136"/>
      <c r="D24" s="136"/>
      <c r="E24" s="136"/>
      <c r="F24" s="137"/>
    </row>
  </sheetData>
  <sheetProtection sheet="1" objects="1" scenarios="1" selectLockedCells="1"/>
  <mergeCells count="17">
    <mergeCell ref="A1:F1"/>
    <mergeCell ref="A22:F22"/>
    <mergeCell ref="A21:F21"/>
    <mergeCell ref="A17:E17"/>
    <mergeCell ref="A8:E8"/>
    <mergeCell ref="A4:F4"/>
    <mergeCell ref="B2:F2"/>
    <mergeCell ref="A6:E6"/>
    <mergeCell ref="B3:F3"/>
    <mergeCell ref="A5:F5"/>
    <mergeCell ref="A9:F9"/>
    <mergeCell ref="A10:F10"/>
    <mergeCell ref="A20:F20"/>
    <mergeCell ref="A7:E7"/>
    <mergeCell ref="A18:E18"/>
    <mergeCell ref="A23:F23"/>
    <mergeCell ref="A24:F24"/>
  </mergeCells>
  <phoneticPr fontId="2" type="noConversion"/>
  <conditionalFormatting sqref="F8">
    <cfRule type="containsText" dxfId="250" priority="3" operator="containsText" text="FAIL">
      <formula>NOT(ISERROR(SEARCH("FAIL",F8)))</formula>
    </cfRule>
  </conditionalFormatting>
  <conditionalFormatting sqref="B2:F2">
    <cfRule type="notContainsBlanks" dxfId="249" priority="2">
      <formula>LEN(TRIM(B2))&gt;0</formula>
    </cfRule>
  </conditionalFormatting>
  <conditionalFormatting sqref="F6">
    <cfRule type="cellIs" dxfId="248" priority="1" operator="greaterThan">
      <formula>0</formula>
    </cfRule>
  </conditionalFormatting>
  <dataValidations count="1">
    <dataValidation type="decimal" operator="lessThanOrEqual" allowBlank="1" showInputMessage="1" showErrorMessage="1" errorTitle="INVALID Global Market Dev Req" error="Maximum: $10,000.00" sqref="F6">
      <formula1>10000</formula1>
    </dataValidation>
  </dataValidations>
  <pageMargins left="0.74803149606299213" right="0.74803149606299213" top="0.39370078740157483" bottom="0.39370078740157483" header="0.51181102362204722" footer="0.23622047244094491"/>
  <pageSetup scale="53" firstPageNumber="57" orientation="landscape" useFirstPageNumber="1" horizontalDpi="4294967292" r:id="rId1"/>
  <headerFooter alignWithMargins="0"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showZeros="0" showOutlineSymbols="0" zoomScale="80" zoomScaleNormal="80" zoomScaleSheetLayoutView="85" workbookViewId="0">
      <pane ySplit="10" topLeftCell="A11" activePane="bottomLeft" state="frozen"/>
      <selection activeCell="B2" sqref="B2:F2"/>
      <selection pane="bottomLeft" activeCell="M11" sqref="M11"/>
    </sheetView>
  </sheetViews>
  <sheetFormatPr defaultRowHeight="12.75" customHeight="1" x14ac:dyDescent="0.2"/>
  <cols>
    <col min="1" max="1" width="53.5703125" style="6" customWidth="1"/>
    <col min="2" max="3" width="16.7109375" style="6" customWidth="1"/>
    <col min="4" max="4" width="30" style="6" customWidth="1"/>
    <col min="5" max="5" width="56.7109375" style="6" customWidth="1"/>
    <col min="6" max="16384" width="9.140625" style="4"/>
  </cols>
  <sheetData>
    <row r="1" spans="1:5" s="5" customFormat="1" ht="45.75" customHeight="1" x14ac:dyDescent="0.2">
      <c r="A1" s="160" t="s">
        <v>63</v>
      </c>
      <c r="B1" s="161"/>
      <c r="C1" s="161"/>
      <c r="D1" s="161"/>
      <c r="E1" s="162"/>
    </row>
    <row r="2" spans="1:5" ht="26.25" customHeight="1" x14ac:dyDescent="0.2">
      <c r="A2" s="42" t="s">
        <v>50</v>
      </c>
      <c r="B2" s="163" t="str">
        <f>IF('Budget Summary'!B2:F2=0,"",'Budget Summary'!B2:F2)</f>
        <v/>
      </c>
      <c r="C2" s="164"/>
      <c r="D2" s="164"/>
      <c r="E2" s="165"/>
    </row>
    <row r="3" spans="1:5" ht="61.5" customHeight="1" thickBot="1" x14ac:dyDescent="0.25">
      <c r="A3" s="43" t="s">
        <v>13</v>
      </c>
      <c r="B3" s="175" t="s">
        <v>61</v>
      </c>
      <c r="C3" s="176"/>
      <c r="D3" s="176"/>
      <c r="E3" s="177"/>
    </row>
    <row r="4" spans="1:5" s="5" customFormat="1" ht="15" x14ac:dyDescent="0.2">
      <c r="A4" s="182"/>
      <c r="B4" s="183"/>
      <c r="C4" s="183"/>
      <c r="D4" s="183"/>
      <c r="E4" s="184"/>
    </row>
    <row r="5" spans="1:5" s="5" customFormat="1" ht="23.25" customHeight="1" x14ac:dyDescent="0.2">
      <c r="A5" s="186" t="s">
        <v>30</v>
      </c>
      <c r="B5" s="186"/>
      <c r="C5" s="186"/>
      <c r="D5" s="186"/>
      <c r="E5" s="186"/>
    </row>
    <row r="6" spans="1:5" ht="19.5" customHeight="1" x14ac:dyDescent="0.2">
      <c r="A6" s="102" t="s">
        <v>16</v>
      </c>
      <c r="B6" s="47"/>
      <c r="C6" s="7"/>
      <c r="D6" s="7"/>
      <c r="E6" s="8"/>
    </row>
    <row r="7" spans="1:5" ht="19.5" customHeight="1" x14ac:dyDescent="0.2">
      <c r="A7" s="44" t="s">
        <v>17</v>
      </c>
      <c r="B7" s="48"/>
      <c r="C7" s="7"/>
      <c r="D7" s="7"/>
      <c r="E7" s="8"/>
    </row>
    <row r="8" spans="1:5" ht="19.5" customHeight="1" x14ac:dyDescent="0.2">
      <c r="A8" s="44" t="s">
        <v>18</v>
      </c>
      <c r="B8" s="48"/>
      <c r="C8" s="7"/>
      <c r="D8" s="7"/>
      <c r="E8" s="8"/>
    </row>
    <row r="9" spans="1:5" ht="19.5" customHeight="1" thickBot="1" x14ac:dyDescent="0.25">
      <c r="A9" s="97" t="s">
        <v>51</v>
      </c>
      <c r="B9" s="47"/>
      <c r="C9" s="7"/>
      <c r="D9" s="7"/>
      <c r="E9" s="8"/>
    </row>
    <row r="10" spans="1:5" s="1" customFormat="1" ht="29.25" customHeight="1" thickBot="1" x14ac:dyDescent="0.25">
      <c r="A10" s="178" t="s">
        <v>31</v>
      </c>
      <c r="B10" s="179"/>
      <c r="C10" s="180"/>
      <c r="D10" s="46" t="s">
        <v>19</v>
      </c>
      <c r="E10" s="45" t="s">
        <v>35</v>
      </c>
    </row>
    <row r="11" spans="1:5" s="2" customFormat="1" ht="18" customHeight="1" thickTop="1" x14ac:dyDescent="0.2">
      <c r="A11" s="66" t="s">
        <v>55</v>
      </c>
      <c r="B11" s="67"/>
      <c r="C11" s="68"/>
      <c r="D11" s="49"/>
      <c r="E11" s="79"/>
    </row>
    <row r="12" spans="1:5" s="3" customFormat="1" ht="15.75" x14ac:dyDescent="0.2">
      <c r="A12" s="166" t="s">
        <v>0</v>
      </c>
      <c r="B12" s="167"/>
      <c r="C12" s="168"/>
      <c r="D12" s="69"/>
      <c r="E12" s="80"/>
    </row>
    <row r="13" spans="1:5" s="3" customFormat="1" ht="15.75" x14ac:dyDescent="0.2">
      <c r="A13" s="169" t="s">
        <v>1</v>
      </c>
      <c r="B13" s="170"/>
      <c r="C13" s="171"/>
      <c r="D13" s="70"/>
      <c r="E13" s="81"/>
    </row>
    <row r="14" spans="1:5" s="3" customFormat="1" ht="15.75" x14ac:dyDescent="0.2">
      <c r="A14" s="172" t="s">
        <v>11</v>
      </c>
      <c r="B14" s="173"/>
      <c r="C14" s="174"/>
      <c r="D14" s="70"/>
      <c r="E14" s="81"/>
    </row>
    <row r="15" spans="1:5" s="3" customFormat="1" ht="15.75" x14ac:dyDescent="0.2">
      <c r="A15" s="187" t="s">
        <v>12</v>
      </c>
      <c r="B15" s="188"/>
      <c r="C15" s="189"/>
      <c r="D15" s="70"/>
      <c r="E15" s="81"/>
    </row>
    <row r="16" spans="1:5" s="3" customFormat="1" ht="18" customHeight="1" x14ac:dyDescent="0.2">
      <c r="A16" s="185" t="s">
        <v>36</v>
      </c>
      <c r="B16" s="185"/>
      <c r="C16" s="185"/>
      <c r="D16" s="103">
        <f>SUBTOTAL(109,Table24812172227327[Sum])</f>
        <v>0</v>
      </c>
      <c r="E16" s="104"/>
    </row>
    <row r="17" spans="1:5" s="2" customFormat="1" ht="18" customHeight="1" x14ac:dyDescent="0.2">
      <c r="A17" s="105" t="s">
        <v>44</v>
      </c>
      <c r="B17" s="106"/>
      <c r="C17" s="106"/>
      <c r="D17" s="107"/>
      <c r="E17" s="108"/>
    </row>
    <row r="18" spans="1:5" s="3" customFormat="1" ht="15.75" x14ac:dyDescent="0.2">
      <c r="A18" s="193" t="s">
        <v>2</v>
      </c>
      <c r="B18" s="194"/>
      <c r="C18" s="195"/>
      <c r="D18" s="71"/>
      <c r="E18" s="76"/>
    </row>
    <row r="19" spans="1:5" s="3" customFormat="1" ht="15.75" x14ac:dyDescent="0.2">
      <c r="A19" s="169" t="s">
        <v>3</v>
      </c>
      <c r="B19" s="170"/>
      <c r="C19" s="196"/>
      <c r="D19" s="72"/>
      <c r="E19" s="77"/>
    </row>
    <row r="20" spans="1:5" s="3" customFormat="1" ht="15.75" x14ac:dyDescent="0.2">
      <c r="A20" s="172" t="s">
        <v>4</v>
      </c>
      <c r="B20" s="173"/>
      <c r="C20" s="197"/>
      <c r="D20" s="72"/>
      <c r="E20" s="77"/>
    </row>
    <row r="21" spans="1:5" s="3" customFormat="1" ht="15.75" x14ac:dyDescent="0.2">
      <c r="A21" s="187" t="s">
        <v>29</v>
      </c>
      <c r="B21" s="188"/>
      <c r="C21" s="189"/>
      <c r="D21" s="72"/>
      <c r="E21" s="77"/>
    </row>
    <row r="22" spans="1:5" s="3" customFormat="1" ht="18" customHeight="1" x14ac:dyDescent="0.2">
      <c r="A22" s="185" t="s">
        <v>36</v>
      </c>
      <c r="B22" s="185"/>
      <c r="C22" s="185"/>
      <c r="D22" s="103">
        <f>SUBTOTAL(109,Table26813182328338[Sum])</f>
        <v>0</v>
      </c>
      <c r="E22" s="109"/>
    </row>
    <row r="23" spans="1:5" s="2" customFormat="1" ht="18" customHeight="1" x14ac:dyDescent="0.2">
      <c r="A23" s="111" t="s">
        <v>43</v>
      </c>
      <c r="B23" s="50" t="s">
        <v>32</v>
      </c>
      <c r="C23" s="51" t="s">
        <v>33</v>
      </c>
      <c r="D23" s="107"/>
      <c r="E23" s="108"/>
    </row>
    <row r="24" spans="1:5" s="3" customFormat="1" ht="15.75" x14ac:dyDescent="0.2">
      <c r="A24" s="52" t="s">
        <v>5</v>
      </c>
      <c r="B24" s="90">
        <v>0</v>
      </c>
      <c r="C24" s="73">
        <v>0</v>
      </c>
      <c r="D24" s="53">
        <f>PRODUCT(Table247914192429349[[#This Row],[Column1]:[Column2]])</f>
        <v>0</v>
      </c>
      <c r="E24" s="76"/>
    </row>
    <row r="25" spans="1:5" s="3" customFormat="1" ht="15.75" x14ac:dyDescent="0.2">
      <c r="A25" s="54" t="s">
        <v>6</v>
      </c>
      <c r="B25" s="91">
        <v>0</v>
      </c>
      <c r="C25" s="74">
        <v>0</v>
      </c>
      <c r="D25" s="55">
        <f>PRODUCT(Table247914192429349[[#This Row],[Column1]:[Column2]])</f>
        <v>0</v>
      </c>
      <c r="E25" s="77"/>
    </row>
    <row r="26" spans="1:5" s="3" customFormat="1" ht="15.75" x14ac:dyDescent="0.2">
      <c r="A26" s="56" t="s">
        <v>7</v>
      </c>
      <c r="B26" s="92">
        <v>0</v>
      </c>
      <c r="C26" s="75">
        <v>0</v>
      </c>
      <c r="D26" s="55">
        <f>PRODUCT(Table247914192429349[[#This Row],[Column1]:[Column2]])</f>
        <v>0</v>
      </c>
      <c r="E26" s="77"/>
    </row>
    <row r="27" spans="1:5" s="3" customFormat="1" ht="18" customHeight="1" x14ac:dyDescent="0.2">
      <c r="A27" s="57" t="s">
        <v>36</v>
      </c>
      <c r="B27" s="58"/>
      <c r="C27" s="59"/>
      <c r="D27" s="110">
        <f>SUBTOTAL(109,Table247914192429349[Sum])</f>
        <v>0</v>
      </c>
      <c r="E27" s="109"/>
    </row>
    <row r="28" spans="1:5" s="2" customFormat="1" ht="18" customHeight="1" x14ac:dyDescent="0.2">
      <c r="A28" s="60" t="s">
        <v>37</v>
      </c>
      <c r="B28" s="61" t="s">
        <v>32</v>
      </c>
      <c r="C28" s="62" t="s">
        <v>34</v>
      </c>
      <c r="D28" s="107"/>
      <c r="E28" s="108"/>
    </row>
    <row r="29" spans="1:5" s="3" customFormat="1" ht="15.75" x14ac:dyDescent="0.2">
      <c r="A29" s="63" t="s">
        <v>8</v>
      </c>
      <c r="B29" s="93">
        <v>75</v>
      </c>
      <c r="C29" s="73">
        <v>0</v>
      </c>
      <c r="D29" s="53">
        <f>PRODUCT(Table247810152025303510[[#This Row],[Column1]:[Column2]])</f>
        <v>0</v>
      </c>
      <c r="E29" s="76"/>
    </row>
    <row r="30" spans="1:5" s="3" customFormat="1" ht="15.75" x14ac:dyDescent="0.2">
      <c r="A30" s="63" t="s">
        <v>9</v>
      </c>
      <c r="B30" s="94">
        <v>75</v>
      </c>
      <c r="C30" s="74">
        <v>0</v>
      </c>
      <c r="D30" s="55">
        <f>PRODUCT(Table247810152025303510[[#This Row],[Column1]:[Column2]])</f>
        <v>0</v>
      </c>
      <c r="E30" s="77"/>
    </row>
    <row r="31" spans="1:5" s="3" customFormat="1" ht="15.75" x14ac:dyDescent="0.2">
      <c r="A31" s="64" t="s">
        <v>10</v>
      </c>
      <c r="B31" s="95">
        <v>75</v>
      </c>
      <c r="C31" s="75">
        <v>0</v>
      </c>
      <c r="D31" s="55">
        <f>PRODUCT(Table247810152025303510[[#This Row],[Column1]:[Column2]])</f>
        <v>0</v>
      </c>
      <c r="E31" s="77"/>
    </row>
    <row r="32" spans="1:5" s="3" customFormat="1" ht="18" customHeight="1" x14ac:dyDescent="0.2">
      <c r="A32" s="112" t="s">
        <v>36</v>
      </c>
      <c r="B32" s="113"/>
      <c r="C32" s="114"/>
      <c r="D32" s="65">
        <f>SUBTOTAL(109,Table247810152025303510[Sum])</f>
        <v>0</v>
      </c>
      <c r="E32" s="78"/>
    </row>
    <row r="33" spans="1:5" s="2" customFormat="1" ht="18" customHeight="1" x14ac:dyDescent="0.2">
      <c r="A33" s="111" t="s">
        <v>38</v>
      </c>
      <c r="B33" s="50" t="s">
        <v>32</v>
      </c>
      <c r="C33" s="51" t="s">
        <v>34</v>
      </c>
      <c r="D33" s="107"/>
      <c r="E33" s="108"/>
    </row>
    <row r="34" spans="1:5" s="3" customFormat="1" ht="15.75" x14ac:dyDescent="0.2">
      <c r="A34" s="63" t="s">
        <v>8</v>
      </c>
      <c r="B34" s="93">
        <v>100</v>
      </c>
      <c r="C34" s="73">
        <v>0</v>
      </c>
      <c r="D34" s="53">
        <f>PRODUCT(Table2478101520253035102[[#This Row],[Column1]:[Column2]])</f>
        <v>0</v>
      </c>
      <c r="E34" s="76"/>
    </row>
    <row r="35" spans="1:5" s="3" customFormat="1" ht="15.75" x14ac:dyDescent="0.2">
      <c r="A35" s="63" t="s">
        <v>9</v>
      </c>
      <c r="B35" s="94">
        <v>100</v>
      </c>
      <c r="C35" s="74">
        <v>0</v>
      </c>
      <c r="D35" s="55">
        <f>PRODUCT(Table2478101520253035102[[#This Row],[Column1]:[Column2]])</f>
        <v>0</v>
      </c>
      <c r="E35" s="77"/>
    </row>
    <row r="36" spans="1:5" s="3" customFormat="1" ht="15.75" x14ac:dyDescent="0.2">
      <c r="A36" s="64" t="s">
        <v>10</v>
      </c>
      <c r="B36" s="95">
        <v>100</v>
      </c>
      <c r="C36" s="75">
        <v>0</v>
      </c>
      <c r="D36" s="55">
        <f>PRODUCT(Table2478101520253035102[[#This Row],[Column1]:[Column2]])</f>
        <v>0</v>
      </c>
      <c r="E36" s="77"/>
    </row>
    <row r="37" spans="1:5" s="3" customFormat="1" ht="18" customHeight="1" x14ac:dyDescent="0.2">
      <c r="A37" s="112" t="s">
        <v>36</v>
      </c>
      <c r="B37" s="113"/>
      <c r="C37" s="114"/>
      <c r="D37" s="65">
        <f>SUBTOTAL(109,Table2478101520253035102[Sum])</f>
        <v>0</v>
      </c>
      <c r="E37" s="78"/>
    </row>
    <row r="38" spans="1:5" s="2" customFormat="1" ht="18" customHeight="1" x14ac:dyDescent="0.2">
      <c r="A38" s="105" t="s">
        <v>56</v>
      </c>
      <c r="B38" s="106"/>
      <c r="C38" s="106"/>
      <c r="D38" s="107"/>
      <c r="E38" s="108"/>
    </row>
    <row r="39" spans="1:5" s="3" customFormat="1" ht="18" customHeight="1" x14ac:dyDescent="0.2">
      <c r="A39" s="190"/>
      <c r="B39" s="191"/>
      <c r="C39" s="192"/>
      <c r="D39" s="69"/>
      <c r="E39" s="84"/>
    </row>
    <row r="40" spans="1:5" s="3" customFormat="1" ht="18" customHeight="1" x14ac:dyDescent="0.2">
      <c r="A40" s="157"/>
      <c r="B40" s="158"/>
      <c r="C40" s="159"/>
      <c r="D40" s="70"/>
      <c r="E40" s="85"/>
    </row>
    <row r="41" spans="1:5" s="3" customFormat="1" ht="18" customHeight="1" x14ac:dyDescent="0.2">
      <c r="A41" s="157"/>
      <c r="B41" s="158"/>
      <c r="C41" s="159"/>
      <c r="D41" s="98"/>
      <c r="E41" s="85"/>
    </row>
    <row r="42" spans="1:5" s="3" customFormat="1" ht="18" customHeight="1" x14ac:dyDescent="0.2">
      <c r="A42" s="157"/>
      <c r="B42" s="158"/>
      <c r="C42" s="159"/>
      <c r="D42" s="70"/>
      <c r="E42" s="85"/>
    </row>
    <row r="43" spans="1:5" s="3" customFormat="1" ht="18" customHeight="1" x14ac:dyDescent="0.2">
      <c r="A43" s="157"/>
      <c r="B43" s="158"/>
      <c r="C43" s="159"/>
      <c r="D43" s="70"/>
      <c r="E43" s="85"/>
    </row>
    <row r="44" spans="1:5" s="3" customFormat="1" ht="18" customHeight="1" x14ac:dyDescent="0.2">
      <c r="A44" s="157"/>
      <c r="B44" s="158"/>
      <c r="C44" s="159"/>
      <c r="D44" s="70"/>
      <c r="E44" s="85"/>
    </row>
    <row r="45" spans="1:5" s="3" customFormat="1" ht="18" customHeight="1" x14ac:dyDescent="0.2">
      <c r="A45" s="157"/>
      <c r="B45" s="158"/>
      <c r="C45" s="159"/>
      <c r="D45" s="70"/>
      <c r="E45" s="85"/>
    </row>
    <row r="46" spans="1:5" s="3" customFormat="1" ht="18" customHeight="1" x14ac:dyDescent="0.2">
      <c r="A46" s="190"/>
      <c r="B46" s="191"/>
      <c r="C46" s="192"/>
      <c r="D46" s="70"/>
      <c r="E46" s="85"/>
    </row>
    <row r="47" spans="1:5" s="3" customFormat="1" ht="18" customHeight="1" x14ac:dyDescent="0.2">
      <c r="A47" s="185" t="s">
        <v>36</v>
      </c>
      <c r="B47" s="185"/>
      <c r="C47" s="185"/>
      <c r="D47" s="103">
        <f>SUBTOTAL(109,Table2481217222732783233[Sum])</f>
        <v>0</v>
      </c>
      <c r="E47" s="109"/>
    </row>
    <row r="48" spans="1:5" s="3" customFormat="1" ht="27.75" customHeight="1" x14ac:dyDescent="0.2">
      <c r="A48" s="181" t="s">
        <v>19</v>
      </c>
      <c r="B48" s="181"/>
      <c r="C48" s="181"/>
      <c r="D48" s="116">
        <f>SUM(D16,D22,D27,D32,D37,D47)</f>
        <v>0</v>
      </c>
      <c r="E48" s="117"/>
    </row>
  </sheetData>
  <sheetProtection sheet="1" objects="1" scenarios="1" insertRows="0" deleteRows="0" selectLockedCells="1"/>
  <mergeCells count="26">
    <mergeCell ref="A48:C48"/>
    <mergeCell ref="A4:E4"/>
    <mergeCell ref="A47:C47"/>
    <mergeCell ref="A5:E5"/>
    <mergeCell ref="A16:C16"/>
    <mergeCell ref="A21:C21"/>
    <mergeCell ref="A39:C39"/>
    <mergeCell ref="A40:C40"/>
    <mergeCell ref="A46:C46"/>
    <mergeCell ref="A22:C22"/>
    <mergeCell ref="A15:C15"/>
    <mergeCell ref="A18:C18"/>
    <mergeCell ref="A19:C19"/>
    <mergeCell ref="A20:C20"/>
    <mergeCell ref="A41:C41"/>
    <mergeCell ref="A42:C42"/>
    <mergeCell ref="A43:C43"/>
    <mergeCell ref="A44:C44"/>
    <mergeCell ref="A45:C45"/>
    <mergeCell ref="A1:E1"/>
    <mergeCell ref="B2:E2"/>
    <mergeCell ref="A12:C12"/>
    <mergeCell ref="A13:C13"/>
    <mergeCell ref="A14:C14"/>
    <mergeCell ref="B3:E3"/>
    <mergeCell ref="A10:C10"/>
  </mergeCells>
  <phoneticPr fontId="2" type="noConversion"/>
  <conditionalFormatting sqref="C34:C36 C29:C31">
    <cfRule type="cellIs" dxfId="247" priority="3" operator="equal">
      <formula>0</formula>
    </cfRule>
  </conditionalFormatting>
  <conditionalFormatting sqref="C24:C26">
    <cfRule type="cellIs" dxfId="246" priority="2" operator="equal">
      <formula>0</formula>
    </cfRule>
  </conditionalFormatting>
  <dataValidations count="3">
    <dataValidation type="whole" operator="equal" allowBlank="1" showInputMessage="1" showErrorMessage="1" errorTitle="PLEASE CORRECT" error="Rate is $100 CAD" sqref="B34:B36">
      <formula1>100</formula1>
    </dataValidation>
    <dataValidation type="whole" operator="greaterThan" allowBlank="1" showInputMessage="1" showErrorMessage="1" errorTitle="PLEASE CORRECT" error="Data must be whole number." sqref="C24:C26 C34:C36 C29:C31">
      <formula1>0</formula1>
    </dataValidation>
    <dataValidation type="whole" operator="equal" allowBlank="1" showInputMessage="1" showErrorMessage="1" errorTitle="PLEASE CORRECT" error="Rate is $75 CAD" sqref="B29:B31">
      <formula1>75</formula1>
    </dataValidation>
  </dataValidations>
  <printOptions horizontalCentered="1"/>
  <pageMargins left="0.74803149606299202" right="0.74803149606299202" top="0.39370078740157499" bottom="0.39370078740157499" header="0.511811023622047" footer="0.23622047244094499"/>
  <pageSetup scale="59" firstPageNumber="57" orientation="landscape" useFirstPageNumber="1" horizontalDpi="4294967292" r:id="rId1"/>
  <headerFooter alignWithMargins="0">
    <oddHeader xml:space="preserve">&amp;R
</oddHeader>
  </headerFooter>
  <tableParts count="6"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showZeros="0" showOutlineSymbols="0" zoomScale="80" zoomScaleNormal="80" zoomScaleSheetLayoutView="85" workbookViewId="0">
      <pane ySplit="10" topLeftCell="A11" activePane="bottomLeft" state="frozen"/>
      <selection activeCell="B2" sqref="B2:F2"/>
      <selection pane="bottomLeft" activeCell="B2" sqref="B2:F2"/>
    </sheetView>
  </sheetViews>
  <sheetFormatPr defaultRowHeight="12.75" customHeight="1" x14ac:dyDescent="0.2"/>
  <cols>
    <col min="1" max="1" width="53.5703125" style="6" customWidth="1"/>
    <col min="2" max="3" width="16.7109375" style="6" customWidth="1"/>
    <col min="4" max="4" width="30" style="6" customWidth="1"/>
    <col min="5" max="5" width="56.7109375" style="6" customWidth="1"/>
    <col min="6" max="16384" width="9.140625" style="4"/>
  </cols>
  <sheetData>
    <row r="1" spans="1:5" s="5" customFormat="1" ht="45.75" customHeight="1" x14ac:dyDescent="0.2">
      <c r="A1" s="160" t="s">
        <v>64</v>
      </c>
      <c r="B1" s="161"/>
      <c r="C1" s="161"/>
      <c r="D1" s="161"/>
      <c r="E1" s="162"/>
    </row>
    <row r="2" spans="1:5" ht="26.25" customHeight="1" x14ac:dyDescent="0.2">
      <c r="A2" s="42" t="s">
        <v>50</v>
      </c>
      <c r="B2" s="163" t="str">
        <f>IF('Budget Summary'!B2:F2=0,"",'Budget Summary'!B2:F2)</f>
        <v/>
      </c>
      <c r="C2" s="164"/>
      <c r="D2" s="164"/>
      <c r="E2" s="165"/>
    </row>
    <row r="3" spans="1:5" ht="61.5" customHeight="1" thickBot="1" x14ac:dyDescent="0.25">
      <c r="A3" s="43" t="s">
        <v>13</v>
      </c>
      <c r="B3" s="175" t="s">
        <v>61</v>
      </c>
      <c r="C3" s="176"/>
      <c r="D3" s="176"/>
      <c r="E3" s="177"/>
    </row>
    <row r="4" spans="1:5" s="5" customFormat="1" ht="15" x14ac:dyDescent="0.2">
      <c r="A4" s="182"/>
      <c r="B4" s="183"/>
      <c r="C4" s="183"/>
      <c r="D4" s="183"/>
      <c r="E4" s="184"/>
    </row>
    <row r="5" spans="1:5" s="5" customFormat="1" ht="23.25" customHeight="1" x14ac:dyDescent="0.2">
      <c r="A5" s="186" t="s">
        <v>39</v>
      </c>
      <c r="B5" s="186"/>
      <c r="C5" s="186"/>
      <c r="D5" s="186"/>
      <c r="E5" s="186"/>
    </row>
    <row r="6" spans="1:5" ht="19.5" customHeight="1" x14ac:dyDescent="0.2">
      <c r="A6" s="102" t="s">
        <v>16</v>
      </c>
      <c r="B6" s="47"/>
      <c r="C6" s="7"/>
      <c r="D6" s="7"/>
      <c r="E6" s="8"/>
    </row>
    <row r="7" spans="1:5" ht="19.5" customHeight="1" x14ac:dyDescent="0.2">
      <c r="A7" s="44" t="s">
        <v>17</v>
      </c>
      <c r="B7" s="48"/>
      <c r="C7" s="7"/>
      <c r="D7" s="7"/>
      <c r="E7" s="8"/>
    </row>
    <row r="8" spans="1:5" ht="19.5" customHeight="1" x14ac:dyDescent="0.2">
      <c r="A8" s="44" t="s">
        <v>18</v>
      </c>
      <c r="B8" s="48"/>
      <c r="C8" s="7"/>
      <c r="D8" s="7"/>
      <c r="E8" s="8"/>
    </row>
    <row r="9" spans="1:5" ht="19.5" customHeight="1" thickBot="1" x14ac:dyDescent="0.25">
      <c r="A9" s="97" t="s">
        <v>51</v>
      </c>
      <c r="B9" s="47"/>
      <c r="C9" s="7"/>
      <c r="D9" s="7"/>
      <c r="E9" s="8"/>
    </row>
    <row r="10" spans="1:5" s="1" customFormat="1" ht="29.25" customHeight="1" thickBot="1" x14ac:dyDescent="0.25">
      <c r="A10" s="178" t="s">
        <v>31</v>
      </c>
      <c r="B10" s="179"/>
      <c r="C10" s="180"/>
      <c r="D10" s="120" t="s">
        <v>19</v>
      </c>
      <c r="E10" s="121" t="s">
        <v>35</v>
      </c>
    </row>
    <row r="11" spans="1:5" s="2" customFormat="1" ht="18" customHeight="1" thickTop="1" x14ac:dyDescent="0.2">
      <c r="A11" s="66" t="s">
        <v>55</v>
      </c>
      <c r="B11" s="67"/>
      <c r="C11" s="68"/>
      <c r="D11" s="82"/>
      <c r="E11" s="83"/>
    </row>
    <row r="12" spans="1:5" s="3" customFormat="1" ht="15.75" x14ac:dyDescent="0.2">
      <c r="A12" s="166" t="s">
        <v>0</v>
      </c>
      <c r="B12" s="167"/>
      <c r="C12" s="168"/>
      <c r="D12" s="69"/>
      <c r="E12" s="84"/>
    </row>
    <row r="13" spans="1:5" s="3" customFormat="1" ht="15.75" x14ac:dyDescent="0.2">
      <c r="A13" s="198" t="s">
        <v>1</v>
      </c>
      <c r="B13" s="170"/>
      <c r="C13" s="171"/>
      <c r="D13" s="70"/>
      <c r="E13" s="85"/>
    </row>
    <row r="14" spans="1:5" s="3" customFormat="1" ht="15.75" x14ac:dyDescent="0.2">
      <c r="A14" s="199" t="s">
        <v>11</v>
      </c>
      <c r="B14" s="173"/>
      <c r="C14" s="174"/>
      <c r="D14" s="70"/>
      <c r="E14" s="85"/>
    </row>
    <row r="15" spans="1:5" s="3" customFormat="1" ht="15.75" x14ac:dyDescent="0.2">
      <c r="A15" s="200" t="s">
        <v>12</v>
      </c>
      <c r="B15" s="201"/>
      <c r="C15" s="202"/>
      <c r="D15" s="88"/>
      <c r="E15" s="89"/>
    </row>
    <row r="16" spans="1:5" s="3" customFormat="1" ht="18" customHeight="1" x14ac:dyDescent="0.2">
      <c r="A16" s="185" t="s">
        <v>36</v>
      </c>
      <c r="B16" s="185"/>
      <c r="C16" s="185"/>
      <c r="D16" s="110">
        <f>SUBTOTAL(109,Table248121722273278[Sum])</f>
        <v>0</v>
      </c>
      <c r="E16" s="109"/>
    </row>
    <row r="17" spans="1:5" s="2" customFormat="1" ht="18" customHeight="1" x14ac:dyDescent="0.2">
      <c r="A17" s="105" t="s">
        <v>44</v>
      </c>
      <c r="B17" s="106"/>
      <c r="C17" s="106"/>
      <c r="D17" s="107"/>
      <c r="E17" s="108"/>
    </row>
    <row r="18" spans="1:5" s="3" customFormat="1" ht="15.75" x14ac:dyDescent="0.2">
      <c r="A18" s="193" t="s">
        <v>2</v>
      </c>
      <c r="B18" s="194"/>
      <c r="C18" s="195"/>
      <c r="D18" s="71"/>
      <c r="E18" s="84"/>
    </row>
    <row r="19" spans="1:5" s="3" customFormat="1" ht="15.75" x14ac:dyDescent="0.2">
      <c r="A19" s="198" t="s">
        <v>3</v>
      </c>
      <c r="B19" s="170"/>
      <c r="C19" s="196"/>
      <c r="D19" s="72"/>
      <c r="E19" s="85"/>
    </row>
    <row r="20" spans="1:5" s="3" customFormat="1" ht="15.75" x14ac:dyDescent="0.2">
      <c r="A20" s="199" t="s">
        <v>4</v>
      </c>
      <c r="B20" s="173"/>
      <c r="C20" s="197"/>
      <c r="D20" s="72"/>
      <c r="E20" s="85"/>
    </row>
    <row r="21" spans="1:5" s="3" customFormat="1" ht="15.75" x14ac:dyDescent="0.2">
      <c r="A21" s="187" t="s">
        <v>29</v>
      </c>
      <c r="B21" s="188"/>
      <c r="C21" s="189"/>
      <c r="D21" s="72"/>
      <c r="E21" s="85"/>
    </row>
    <row r="22" spans="1:5" s="3" customFormat="1" ht="18" customHeight="1" x14ac:dyDescent="0.2">
      <c r="A22" s="185" t="s">
        <v>36</v>
      </c>
      <c r="B22" s="185"/>
      <c r="C22" s="185"/>
      <c r="D22" s="103">
        <f>SUBTOTAL(109,Table268131823283389[Sum])</f>
        <v>0</v>
      </c>
      <c r="E22" s="109"/>
    </row>
    <row r="23" spans="1:5" s="2" customFormat="1" ht="18" customHeight="1" x14ac:dyDescent="0.2">
      <c r="A23" s="111" t="s">
        <v>43</v>
      </c>
      <c r="B23" s="50" t="s">
        <v>32</v>
      </c>
      <c r="C23" s="51" t="s">
        <v>33</v>
      </c>
      <c r="D23" s="107"/>
      <c r="E23" s="108"/>
    </row>
    <row r="24" spans="1:5" s="3" customFormat="1" ht="15.75" x14ac:dyDescent="0.2">
      <c r="A24" s="52" t="s">
        <v>5</v>
      </c>
      <c r="B24" s="90">
        <v>0</v>
      </c>
      <c r="C24" s="73">
        <v>0</v>
      </c>
      <c r="D24" s="53">
        <f>PRODUCT(Table24791419242934910[[#This Row],[Column1]:[Column2]])</f>
        <v>0</v>
      </c>
      <c r="E24" s="84"/>
    </row>
    <row r="25" spans="1:5" s="3" customFormat="1" ht="15.75" x14ac:dyDescent="0.2">
      <c r="A25" s="54" t="s">
        <v>6</v>
      </c>
      <c r="B25" s="91">
        <v>0</v>
      </c>
      <c r="C25" s="74">
        <v>0</v>
      </c>
      <c r="D25" s="55">
        <f>PRODUCT(Table24791419242934910[[#This Row],[Column1]:[Column2]])</f>
        <v>0</v>
      </c>
      <c r="E25" s="85"/>
    </row>
    <row r="26" spans="1:5" s="3" customFormat="1" ht="15.75" x14ac:dyDescent="0.2">
      <c r="A26" s="56" t="s">
        <v>7</v>
      </c>
      <c r="B26" s="92">
        <v>0</v>
      </c>
      <c r="C26" s="75">
        <v>0</v>
      </c>
      <c r="D26" s="55">
        <f>PRODUCT(Table24791419242934910[[#This Row],[Column1]:[Column2]])</f>
        <v>0</v>
      </c>
      <c r="E26" s="85"/>
    </row>
    <row r="27" spans="1:5" s="3" customFormat="1" ht="18" customHeight="1" x14ac:dyDescent="0.2">
      <c r="A27" s="86" t="s">
        <v>36</v>
      </c>
      <c r="B27" s="58"/>
      <c r="C27" s="59"/>
      <c r="D27" s="110">
        <f>SUBTOTAL(109,Table24791419242934910[Sum])</f>
        <v>0</v>
      </c>
      <c r="E27" s="109"/>
    </row>
    <row r="28" spans="1:5" s="2" customFormat="1" ht="18" customHeight="1" x14ac:dyDescent="0.2">
      <c r="A28" s="60" t="s">
        <v>37</v>
      </c>
      <c r="B28" s="61" t="s">
        <v>32</v>
      </c>
      <c r="C28" s="62" t="s">
        <v>34</v>
      </c>
      <c r="D28" s="107"/>
      <c r="E28" s="108"/>
    </row>
    <row r="29" spans="1:5" s="3" customFormat="1" ht="15.75" x14ac:dyDescent="0.2">
      <c r="A29" s="63" t="s">
        <v>8</v>
      </c>
      <c r="B29" s="93">
        <v>75</v>
      </c>
      <c r="C29" s="73">
        <v>0</v>
      </c>
      <c r="D29" s="53">
        <f>PRODUCT(Table24781015202530351011[[#This Row],[Column1]:[Column2]])</f>
        <v>0</v>
      </c>
      <c r="E29" s="84"/>
    </row>
    <row r="30" spans="1:5" s="3" customFormat="1" ht="15.75" x14ac:dyDescent="0.2">
      <c r="A30" s="63" t="s">
        <v>9</v>
      </c>
      <c r="B30" s="94">
        <v>75</v>
      </c>
      <c r="C30" s="74">
        <v>0</v>
      </c>
      <c r="D30" s="55">
        <f>PRODUCT(Table24781015202530351011[[#This Row],[Column1]:[Column2]])</f>
        <v>0</v>
      </c>
      <c r="E30" s="85"/>
    </row>
    <row r="31" spans="1:5" s="3" customFormat="1" ht="15.75" x14ac:dyDescent="0.2">
      <c r="A31" s="64" t="s">
        <v>10</v>
      </c>
      <c r="B31" s="95">
        <v>75</v>
      </c>
      <c r="C31" s="75">
        <v>0</v>
      </c>
      <c r="D31" s="55">
        <f>PRODUCT(Table24781015202530351011[[#This Row],[Column1]:[Column2]])</f>
        <v>0</v>
      </c>
      <c r="E31" s="85"/>
    </row>
    <row r="32" spans="1:5" s="3" customFormat="1" ht="18" customHeight="1" x14ac:dyDescent="0.2">
      <c r="A32" s="115" t="s">
        <v>36</v>
      </c>
      <c r="B32" s="113"/>
      <c r="C32" s="114"/>
      <c r="D32" s="65">
        <f>SUBTOTAL(109,Table24781015202530351011[Sum])</f>
        <v>0</v>
      </c>
      <c r="E32" s="87"/>
    </row>
    <row r="33" spans="1:5" s="2" customFormat="1" ht="18" customHeight="1" x14ac:dyDescent="0.2">
      <c r="A33" s="111" t="s">
        <v>38</v>
      </c>
      <c r="B33" s="50" t="s">
        <v>32</v>
      </c>
      <c r="C33" s="51" t="s">
        <v>34</v>
      </c>
      <c r="D33" s="107"/>
      <c r="E33" s="108"/>
    </row>
    <row r="34" spans="1:5" s="3" customFormat="1" ht="15.75" x14ac:dyDescent="0.2">
      <c r="A34" s="63" t="s">
        <v>8</v>
      </c>
      <c r="B34" s="93">
        <v>100</v>
      </c>
      <c r="C34" s="73">
        <v>0</v>
      </c>
      <c r="D34" s="53">
        <f>PRODUCT(Table247810152025303510213[[#This Row],[Column1]:[Column2]])</f>
        <v>0</v>
      </c>
      <c r="E34" s="84"/>
    </row>
    <row r="35" spans="1:5" s="3" customFormat="1" ht="15.75" x14ac:dyDescent="0.2">
      <c r="A35" s="63" t="s">
        <v>9</v>
      </c>
      <c r="B35" s="94">
        <v>100</v>
      </c>
      <c r="C35" s="74">
        <v>0</v>
      </c>
      <c r="D35" s="55">
        <f>PRODUCT(Table247810152025303510213[[#This Row],[Column1]:[Column2]])</f>
        <v>0</v>
      </c>
      <c r="E35" s="85"/>
    </row>
    <row r="36" spans="1:5" s="3" customFormat="1" ht="15.75" x14ac:dyDescent="0.2">
      <c r="A36" s="64" t="s">
        <v>10</v>
      </c>
      <c r="B36" s="95">
        <v>100</v>
      </c>
      <c r="C36" s="75">
        <v>0</v>
      </c>
      <c r="D36" s="55">
        <f>PRODUCT(Table247810152025303510213[[#This Row],[Column1]:[Column2]])</f>
        <v>0</v>
      </c>
      <c r="E36" s="85"/>
    </row>
    <row r="37" spans="1:5" s="3" customFormat="1" ht="18" customHeight="1" x14ac:dyDescent="0.2">
      <c r="A37" s="115" t="s">
        <v>36</v>
      </c>
      <c r="B37" s="113"/>
      <c r="C37" s="114"/>
      <c r="D37" s="65">
        <f>SUBTOTAL(109,Table247810152025303510213[Sum])</f>
        <v>0</v>
      </c>
      <c r="E37" s="87"/>
    </row>
    <row r="38" spans="1:5" s="2" customFormat="1" ht="18" customHeight="1" x14ac:dyDescent="0.2">
      <c r="A38" s="105" t="s">
        <v>56</v>
      </c>
      <c r="B38" s="106"/>
      <c r="C38" s="106"/>
      <c r="D38" s="107"/>
      <c r="E38" s="108"/>
    </row>
    <row r="39" spans="1:5" s="3" customFormat="1" ht="18" customHeight="1" x14ac:dyDescent="0.2">
      <c r="A39" s="190"/>
      <c r="B39" s="191"/>
      <c r="C39" s="192"/>
      <c r="D39" s="69"/>
      <c r="E39" s="84"/>
    </row>
    <row r="40" spans="1:5" s="3" customFormat="1" ht="18" customHeight="1" x14ac:dyDescent="0.2">
      <c r="A40" s="157"/>
      <c r="B40" s="158"/>
      <c r="C40" s="159"/>
      <c r="D40" s="70"/>
      <c r="E40" s="85"/>
    </row>
    <row r="41" spans="1:5" s="3" customFormat="1" ht="18" customHeight="1" x14ac:dyDescent="0.2">
      <c r="A41" s="157"/>
      <c r="B41" s="158"/>
      <c r="C41" s="159"/>
      <c r="D41" s="70"/>
      <c r="E41" s="85"/>
    </row>
    <row r="42" spans="1:5" s="3" customFormat="1" ht="18" customHeight="1" x14ac:dyDescent="0.2">
      <c r="A42" s="157"/>
      <c r="B42" s="158"/>
      <c r="C42" s="159"/>
      <c r="D42" s="70"/>
      <c r="E42" s="85"/>
    </row>
    <row r="43" spans="1:5" s="3" customFormat="1" ht="18" customHeight="1" x14ac:dyDescent="0.2">
      <c r="A43" s="157"/>
      <c r="B43" s="158"/>
      <c r="C43" s="159"/>
      <c r="D43" s="70"/>
      <c r="E43" s="85"/>
    </row>
    <row r="44" spans="1:5" s="3" customFormat="1" ht="18" customHeight="1" x14ac:dyDescent="0.2">
      <c r="A44" s="157"/>
      <c r="B44" s="158"/>
      <c r="C44" s="159"/>
      <c r="D44" s="70"/>
      <c r="E44" s="85"/>
    </row>
    <row r="45" spans="1:5" s="3" customFormat="1" ht="18" customHeight="1" x14ac:dyDescent="0.2">
      <c r="A45" s="157"/>
      <c r="B45" s="158"/>
      <c r="C45" s="159"/>
      <c r="D45" s="98"/>
      <c r="E45" s="85"/>
    </row>
    <row r="46" spans="1:5" s="3" customFormat="1" ht="18" customHeight="1" x14ac:dyDescent="0.2">
      <c r="A46" s="190"/>
      <c r="B46" s="191"/>
      <c r="C46" s="192"/>
      <c r="D46" s="70"/>
      <c r="E46" s="85"/>
    </row>
    <row r="47" spans="1:5" s="3" customFormat="1" ht="18" customHeight="1" x14ac:dyDescent="0.2">
      <c r="A47" s="185" t="s">
        <v>36</v>
      </c>
      <c r="B47" s="185"/>
      <c r="C47" s="185"/>
      <c r="D47" s="118">
        <f>SUBTOTAL(109,Table24812172227327832[Sum])</f>
        <v>0</v>
      </c>
      <c r="E47" s="109"/>
    </row>
    <row r="48" spans="1:5" s="3" customFormat="1" ht="27.75" customHeight="1" x14ac:dyDescent="0.2">
      <c r="A48" s="181" t="s">
        <v>19</v>
      </c>
      <c r="B48" s="181"/>
      <c r="C48" s="181"/>
      <c r="D48" s="116">
        <f>SUM(D16,D22,D27,D32,D37,D47)</f>
        <v>0</v>
      </c>
      <c r="E48" s="117"/>
    </row>
  </sheetData>
  <sheetProtection sheet="1" objects="1" scenarios="1" insertRows="0" deleteRows="0" selectLockedCells="1"/>
  <mergeCells count="26">
    <mergeCell ref="A48:C48"/>
    <mergeCell ref="A20:C20"/>
    <mergeCell ref="A21:C21"/>
    <mergeCell ref="A22:C22"/>
    <mergeCell ref="A39:C39"/>
    <mergeCell ref="A40:C40"/>
    <mergeCell ref="A46:C46"/>
    <mergeCell ref="A47:C47"/>
    <mergeCell ref="A41:C41"/>
    <mergeCell ref="A42:C42"/>
    <mergeCell ref="A43:C43"/>
    <mergeCell ref="A44:C44"/>
    <mergeCell ref="A45:C45"/>
    <mergeCell ref="A19:C19"/>
    <mergeCell ref="A10:C10"/>
    <mergeCell ref="A12:C12"/>
    <mergeCell ref="A13:C13"/>
    <mergeCell ref="A14:C14"/>
    <mergeCell ref="A15:C15"/>
    <mergeCell ref="A16:C16"/>
    <mergeCell ref="A18:C18"/>
    <mergeCell ref="A1:E1"/>
    <mergeCell ref="B2:E2"/>
    <mergeCell ref="B3:E3"/>
    <mergeCell ref="A4:E4"/>
    <mergeCell ref="A5:E5"/>
  </mergeCells>
  <conditionalFormatting sqref="C29:C31">
    <cfRule type="cellIs" dxfId="197" priority="1" operator="equal">
      <formula>0</formula>
    </cfRule>
  </conditionalFormatting>
  <conditionalFormatting sqref="C34:C36">
    <cfRule type="cellIs" dxfId="196" priority="3" operator="equal">
      <formula>0</formula>
    </cfRule>
  </conditionalFormatting>
  <conditionalFormatting sqref="C24:C26">
    <cfRule type="cellIs" dxfId="195" priority="2" operator="equal">
      <formula>0</formula>
    </cfRule>
  </conditionalFormatting>
  <dataValidations count="3">
    <dataValidation type="whole" operator="equal" allowBlank="1" showInputMessage="1" showErrorMessage="1" errorTitle="PLEASE CORRECT" error="Rate is $75 CAD" sqref="B29:B31">
      <formula1>75</formula1>
    </dataValidation>
    <dataValidation type="whole" operator="equal" allowBlank="1" showInputMessage="1" showErrorMessage="1" errorTitle="PLEASE CORRECT" error="Rate is $100 CAD" sqref="B34:B36">
      <formula1>100</formula1>
    </dataValidation>
    <dataValidation type="whole" operator="greaterThan" allowBlank="1" showInputMessage="1" showErrorMessage="1" errorTitle="PLEASE CORRECT" error="Data must be whole number." sqref="C24:C26 C29:C31 C34:C36">
      <formula1>0</formula1>
    </dataValidation>
  </dataValidations>
  <printOptions horizontalCentered="1"/>
  <pageMargins left="0.74803149606299202" right="0.74803149606299202" top="0.39370078740157499" bottom="0.39370078740157499" header="0.511811023622047" footer="0.23622047244094499"/>
  <pageSetup scale="59" firstPageNumber="57" orientation="landscape" useFirstPageNumber="1" horizontalDpi="4294967292" r:id="rId1"/>
  <headerFooter alignWithMargins="0">
    <oddHeader xml:space="preserve">&amp;R
</oddHeader>
  </headerFooter>
  <tableParts count="6">
    <tablePart r:id="rId2"/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showZeros="0" showOutlineSymbols="0" zoomScale="80" zoomScaleNormal="80" zoomScaleSheetLayoutView="85" workbookViewId="0">
      <pane ySplit="10" topLeftCell="A11" activePane="bottomLeft" state="frozen"/>
      <selection activeCell="B2" sqref="B2:F2"/>
      <selection pane="bottomLeft" activeCell="B2" sqref="B2:F2"/>
    </sheetView>
  </sheetViews>
  <sheetFormatPr defaultRowHeight="12.75" customHeight="1" x14ac:dyDescent="0.2"/>
  <cols>
    <col min="1" max="1" width="53.5703125" style="6" customWidth="1"/>
    <col min="2" max="3" width="16.7109375" style="6" customWidth="1"/>
    <col min="4" max="4" width="30" style="6" customWidth="1"/>
    <col min="5" max="5" width="56.7109375" style="6" customWidth="1"/>
    <col min="6" max="16384" width="9.140625" style="4"/>
  </cols>
  <sheetData>
    <row r="1" spans="1:5" s="5" customFormat="1" ht="45.75" customHeight="1" x14ac:dyDescent="0.2">
      <c r="A1" s="160" t="s">
        <v>65</v>
      </c>
      <c r="B1" s="161"/>
      <c r="C1" s="161"/>
      <c r="D1" s="161"/>
      <c r="E1" s="162"/>
    </row>
    <row r="2" spans="1:5" ht="26.25" customHeight="1" x14ac:dyDescent="0.2">
      <c r="A2" s="42" t="s">
        <v>50</v>
      </c>
      <c r="B2" s="163" t="str">
        <f>IF('Budget Summary'!B2:F2=0,"",'Budget Summary'!B2:F2)</f>
        <v/>
      </c>
      <c r="C2" s="164"/>
      <c r="D2" s="164"/>
      <c r="E2" s="165"/>
    </row>
    <row r="3" spans="1:5" ht="61.5" customHeight="1" thickBot="1" x14ac:dyDescent="0.25">
      <c r="A3" s="43" t="s">
        <v>13</v>
      </c>
      <c r="B3" s="175" t="s">
        <v>61</v>
      </c>
      <c r="C3" s="176"/>
      <c r="D3" s="176"/>
      <c r="E3" s="177"/>
    </row>
    <row r="4" spans="1:5" s="5" customFormat="1" ht="15" x14ac:dyDescent="0.2">
      <c r="A4" s="182"/>
      <c r="B4" s="183"/>
      <c r="C4" s="183"/>
      <c r="D4" s="183"/>
      <c r="E4" s="184"/>
    </row>
    <row r="5" spans="1:5" s="5" customFormat="1" ht="23.25" customHeight="1" x14ac:dyDescent="0.2">
      <c r="A5" s="186" t="s">
        <v>40</v>
      </c>
      <c r="B5" s="186"/>
      <c r="C5" s="186"/>
      <c r="D5" s="186"/>
      <c r="E5" s="186"/>
    </row>
    <row r="6" spans="1:5" ht="19.5" customHeight="1" x14ac:dyDescent="0.2">
      <c r="A6" s="102" t="s">
        <v>16</v>
      </c>
      <c r="B6" s="47"/>
      <c r="C6" s="7"/>
      <c r="D6" s="7"/>
      <c r="E6" s="8"/>
    </row>
    <row r="7" spans="1:5" ht="19.5" customHeight="1" x14ac:dyDescent="0.2">
      <c r="A7" s="44" t="s">
        <v>17</v>
      </c>
      <c r="B7" s="48"/>
      <c r="C7" s="7"/>
      <c r="D7" s="7"/>
      <c r="E7" s="8"/>
    </row>
    <row r="8" spans="1:5" ht="19.5" customHeight="1" x14ac:dyDescent="0.2">
      <c r="A8" s="44" t="s">
        <v>18</v>
      </c>
      <c r="B8" s="48"/>
      <c r="C8" s="7"/>
      <c r="D8" s="7"/>
      <c r="E8" s="8"/>
    </row>
    <row r="9" spans="1:5" ht="19.5" customHeight="1" thickBot="1" x14ac:dyDescent="0.25">
      <c r="A9" s="97" t="s">
        <v>51</v>
      </c>
      <c r="B9" s="47"/>
      <c r="C9" s="7"/>
      <c r="D9" s="7"/>
      <c r="E9" s="8"/>
    </row>
    <row r="10" spans="1:5" s="1" customFormat="1" ht="29.25" customHeight="1" thickBot="1" x14ac:dyDescent="0.25">
      <c r="A10" s="178" t="s">
        <v>31</v>
      </c>
      <c r="B10" s="179"/>
      <c r="C10" s="180"/>
      <c r="D10" s="46" t="s">
        <v>19</v>
      </c>
      <c r="E10" s="45" t="s">
        <v>35</v>
      </c>
    </row>
    <row r="11" spans="1:5" s="2" customFormat="1" ht="18" customHeight="1" thickTop="1" x14ac:dyDescent="0.2">
      <c r="A11" s="66" t="s">
        <v>55</v>
      </c>
      <c r="B11" s="67"/>
      <c r="C11" s="68"/>
      <c r="D11" s="49"/>
      <c r="E11" s="79"/>
    </row>
    <row r="12" spans="1:5" s="3" customFormat="1" ht="15.75" x14ac:dyDescent="0.2">
      <c r="A12" s="166" t="s">
        <v>0</v>
      </c>
      <c r="B12" s="167"/>
      <c r="C12" s="168"/>
      <c r="D12" s="69"/>
      <c r="E12" s="80"/>
    </row>
    <row r="13" spans="1:5" s="3" customFormat="1" ht="15.75" x14ac:dyDescent="0.2">
      <c r="A13" s="169" t="s">
        <v>1</v>
      </c>
      <c r="B13" s="170"/>
      <c r="C13" s="171"/>
      <c r="D13" s="70"/>
      <c r="E13" s="81"/>
    </row>
    <row r="14" spans="1:5" s="3" customFormat="1" ht="15.75" x14ac:dyDescent="0.2">
      <c r="A14" s="172" t="s">
        <v>11</v>
      </c>
      <c r="B14" s="173"/>
      <c r="C14" s="174"/>
      <c r="D14" s="70"/>
      <c r="E14" s="81"/>
    </row>
    <row r="15" spans="1:5" s="3" customFormat="1" ht="15.75" x14ac:dyDescent="0.2">
      <c r="A15" s="187" t="s">
        <v>12</v>
      </c>
      <c r="B15" s="188"/>
      <c r="C15" s="189"/>
      <c r="D15" s="70"/>
      <c r="E15" s="81"/>
    </row>
    <row r="16" spans="1:5" s="3" customFormat="1" ht="18" customHeight="1" x14ac:dyDescent="0.2">
      <c r="A16" s="185" t="s">
        <v>36</v>
      </c>
      <c r="B16" s="185"/>
      <c r="C16" s="185"/>
      <c r="D16" s="103">
        <f>SUBTOTAL(109,Table2481217222732714[Sum])</f>
        <v>0</v>
      </c>
      <c r="E16" s="104"/>
    </row>
    <row r="17" spans="1:5" s="2" customFormat="1" ht="18" customHeight="1" x14ac:dyDescent="0.2">
      <c r="A17" s="105" t="s">
        <v>44</v>
      </c>
      <c r="B17" s="106"/>
      <c r="C17" s="106"/>
      <c r="D17" s="107"/>
      <c r="E17" s="108"/>
    </row>
    <row r="18" spans="1:5" s="3" customFormat="1" ht="15.75" x14ac:dyDescent="0.2">
      <c r="A18" s="193" t="s">
        <v>2</v>
      </c>
      <c r="B18" s="194"/>
      <c r="C18" s="195"/>
      <c r="D18" s="71"/>
      <c r="E18" s="80"/>
    </row>
    <row r="19" spans="1:5" s="3" customFormat="1" ht="15.75" x14ac:dyDescent="0.2">
      <c r="A19" s="169" t="s">
        <v>3</v>
      </c>
      <c r="B19" s="170"/>
      <c r="C19" s="196"/>
      <c r="D19" s="72"/>
      <c r="E19" s="81"/>
    </row>
    <row r="20" spans="1:5" s="3" customFormat="1" ht="15.75" x14ac:dyDescent="0.2">
      <c r="A20" s="172" t="s">
        <v>4</v>
      </c>
      <c r="B20" s="173"/>
      <c r="C20" s="197"/>
      <c r="D20" s="72"/>
      <c r="E20" s="81"/>
    </row>
    <row r="21" spans="1:5" s="3" customFormat="1" ht="15.75" x14ac:dyDescent="0.2">
      <c r="A21" s="187" t="s">
        <v>29</v>
      </c>
      <c r="B21" s="188"/>
      <c r="C21" s="189"/>
      <c r="D21" s="72"/>
      <c r="E21" s="81"/>
    </row>
    <row r="22" spans="1:5" s="3" customFormat="1" ht="18" customHeight="1" x14ac:dyDescent="0.2">
      <c r="A22" s="185" t="s">
        <v>36</v>
      </c>
      <c r="B22" s="185"/>
      <c r="C22" s="185"/>
      <c r="D22" s="103">
        <f>SUBTOTAL(109,Table2681318232833815[Sum])</f>
        <v>0</v>
      </c>
      <c r="E22" s="104"/>
    </row>
    <row r="23" spans="1:5" s="2" customFormat="1" ht="18" customHeight="1" x14ac:dyDescent="0.2">
      <c r="A23" s="111" t="s">
        <v>43</v>
      </c>
      <c r="B23" s="50" t="s">
        <v>32</v>
      </c>
      <c r="C23" s="51" t="s">
        <v>33</v>
      </c>
      <c r="D23" s="107"/>
      <c r="E23" s="108"/>
    </row>
    <row r="24" spans="1:5" s="3" customFormat="1" ht="15.75" x14ac:dyDescent="0.2">
      <c r="A24" s="52" t="s">
        <v>5</v>
      </c>
      <c r="B24" s="90">
        <v>0</v>
      </c>
      <c r="C24" s="73">
        <v>0</v>
      </c>
      <c r="D24" s="53">
        <f>PRODUCT(Table24791419242934916[[#This Row],[Column1]:[Column2]])</f>
        <v>0</v>
      </c>
      <c r="E24" s="76"/>
    </row>
    <row r="25" spans="1:5" s="3" customFormat="1" ht="15.75" x14ac:dyDescent="0.2">
      <c r="A25" s="54" t="s">
        <v>6</v>
      </c>
      <c r="B25" s="91">
        <v>0</v>
      </c>
      <c r="C25" s="74">
        <v>0</v>
      </c>
      <c r="D25" s="55">
        <f>PRODUCT(Table24791419242934916[[#This Row],[Column1]:[Column2]])</f>
        <v>0</v>
      </c>
      <c r="E25" s="77"/>
    </row>
    <row r="26" spans="1:5" s="3" customFormat="1" ht="15.75" x14ac:dyDescent="0.2">
      <c r="A26" s="56" t="s">
        <v>7</v>
      </c>
      <c r="B26" s="92">
        <v>0</v>
      </c>
      <c r="C26" s="75">
        <v>0</v>
      </c>
      <c r="D26" s="55">
        <f>PRODUCT(Table24791419242934916[[#This Row],[Column1]:[Column2]])</f>
        <v>0</v>
      </c>
      <c r="E26" s="77"/>
    </row>
    <row r="27" spans="1:5" s="3" customFormat="1" ht="18" customHeight="1" x14ac:dyDescent="0.2">
      <c r="A27" s="57" t="s">
        <v>36</v>
      </c>
      <c r="B27" s="58"/>
      <c r="C27" s="59"/>
      <c r="D27" s="110">
        <f>SUBTOTAL(109,Table24791419242934916[Sum])</f>
        <v>0</v>
      </c>
      <c r="E27" s="109"/>
    </row>
    <row r="28" spans="1:5" s="2" customFormat="1" ht="18" customHeight="1" x14ac:dyDescent="0.2">
      <c r="A28" s="60" t="s">
        <v>37</v>
      </c>
      <c r="B28" s="61" t="s">
        <v>32</v>
      </c>
      <c r="C28" s="62" t="s">
        <v>34</v>
      </c>
      <c r="D28" s="107"/>
      <c r="E28" s="108"/>
    </row>
    <row r="29" spans="1:5" s="3" customFormat="1" ht="15.75" x14ac:dyDescent="0.2">
      <c r="A29" s="63" t="s">
        <v>8</v>
      </c>
      <c r="B29" s="93">
        <v>75</v>
      </c>
      <c r="C29" s="73">
        <v>0</v>
      </c>
      <c r="D29" s="53">
        <f>PRODUCT(Table24781015202530351017[[#This Row],[Column1]:[Column2]])</f>
        <v>0</v>
      </c>
      <c r="E29" s="76"/>
    </row>
    <row r="30" spans="1:5" s="3" customFormat="1" ht="15.75" x14ac:dyDescent="0.2">
      <c r="A30" s="63" t="s">
        <v>9</v>
      </c>
      <c r="B30" s="94">
        <v>75</v>
      </c>
      <c r="C30" s="74">
        <v>0</v>
      </c>
      <c r="D30" s="55">
        <f>PRODUCT(Table24781015202530351017[[#This Row],[Column1]:[Column2]])</f>
        <v>0</v>
      </c>
      <c r="E30" s="77"/>
    </row>
    <row r="31" spans="1:5" s="3" customFormat="1" ht="15.75" x14ac:dyDescent="0.2">
      <c r="A31" s="64" t="s">
        <v>10</v>
      </c>
      <c r="B31" s="95">
        <v>75</v>
      </c>
      <c r="C31" s="75">
        <v>0</v>
      </c>
      <c r="D31" s="55">
        <f>PRODUCT(Table24781015202530351017[[#This Row],[Column1]:[Column2]])</f>
        <v>0</v>
      </c>
      <c r="E31" s="77"/>
    </row>
    <row r="32" spans="1:5" s="3" customFormat="1" ht="18" customHeight="1" x14ac:dyDescent="0.2">
      <c r="A32" s="112" t="s">
        <v>36</v>
      </c>
      <c r="B32" s="113"/>
      <c r="C32" s="114"/>
      <c r="D32" s="65">
        <f>SUBTOTAL(109,Table24781015202530351017[Sum])</f>
        <v>0</v>
      </c>
      <c r="E32" s="78"/>
    </row>
    <row r="33" spans="1:5" s="2" customFormat="1" ht="18" customHeight="1" x14ac:dyDescent="0.2">
      <c r="A33" s="111" t="s">
        <v>38</v>
      </c>
      <c r="B33" s="50" t="s">
        <v>32</v>
      </c>
      <c r="C33" s="51" t="s">
        <v>34</v>
      </c>
      <c r="D33" s="107"/>
      <c r="E33" s="108"/>
    </row>
    <row r="34" spans="1:5" s="3" customFormat="1" ht="15.75" x14ac:dyDescent="0.2">
      <c r="A34" s="63" t="s">
        <v>8</v>
      </c>
      <c r="B34" s="93">
        <v>100</v>
      </c>
      <c r="C34" s="73">
        <v>0</v>
      </c>
      <c r="D34" s="53">
        <f>PRODUCT(Table247810152025303510219[[#This Row],[Column1]:[Column2]])</f>
        <v>0</v>
      </c>
      <c r="E34" s="76"/>
    </row>
    <row r="35" spans="1:5" s="3" customFormat="1" ht="15.75" x14ac:dyDescent="0.2">
      <c r="A35" s="63" t="s">
        <v>9</v>
      </c>
      <c r="B35" s="94">
        <v>100</v>
      </c>
      <c r="C35" s="74">
        <v>0</v>
      </c>
      <c r="D35" s="55">
        <f>PRODUCT(Table247810152025303510219[[#This Row],[Column1]:[Column2]])</f>
        <v>0</v>
      </c>
      <c r="E35" s="77"/>
    </row>
    <row r="36" spans="1:5" s="3" customFormat="1" ht="15.75" x14ac:dyDescent="0.2">
      <c r="A36" s="64" t="s">
        <v>10</v>
      </c>
      <c r="B36" s="95">
        <v>100</v>
      </c>
      <c r="C36" s="75">
        <v>0</v>
      </c>
      <c r="D36" s="55">
        <f>PRODUCT(Table247810152025303510219[[#This Row],[Column1]:[Column2]])</f>
        <v>0</v>
      </c>
      <c r="E36" s="77"/>
    </row>
    <row r="37" spans="1:5" s="3" customFormat="1" ht="18" customHeight="1" x14ac:dyDescent="0.2">
      <c r="A37" s="112" t="s">
        <v>36</v>
      </c>
      <c r="B37" s="113"/>
      <c r="C37" s="114"/>
      <c r="D37" s="65">
        <f>SUBTOTAL(109,Table247810152025303510219[Sum])</f>
        <v>0</v>
      </c>
      <c r="E37" s="78"/>
    </row>
    <row r="38" spans="1:5" s="2" customFormat="1" ht="18" customHeight="1" x14ac:dyDescent="0.2">
      <c r="A38" s="105" t="s">
        <v>56</v>
      </c>
      <c r="B38" s="106"/>
      <c r="C38" s="106"/>
      <c r="D38" s="107"/>
      <c r="E38" s="108"/>
    </row>
    <row r="39" spans="1:5" s="3" customFormat="1" ht="18" customHeight="1" x14ac:dyDescent="0.2">
      <c r="A39" s="190"/>
      <c r="B39" s="191"/>
      <c r="C39" s="192"/>
      <c r="D39" s="69"/>
      <c r="E39" s="84"/>
    </row>
    <row r="40" spans="1:5" s="3" customFormat="1" ht="18" customHeight="1" x14ac:dyDescent="0.2">
      <c r="A40" s="157"/>
      <c r="B40" s="158"/>
      <c r="C40" s="159"/>
      <c r="D40" s="100"/>
      <c r="E40" s="85"/>
    </row>
    <row r="41" spans="1:5" s="3" customFormat="1" ht="18" customHeight="1" x14ac:dyDescent="0.2">
      <c r="A41" s="157"/>
      <c r="B41" s="158"/>
      <c r="C41" s="159"/>
      <c r="D41" s="88"/>
      <c r="E41" s="85"/>
    </row>
    <row r="42" spans="1:5" s="3" customFormat="1" ht="18" customHeight="1" x14ac:dyDescent="0.2">
      <c r="A42" s="157"/>
      <c r="B42" s="158"/>
      <c r="C42" s="159"/>
      <c r="D42" s="88"/>
      <c r="E42" s="85"/>
    </row>
    <row r="43" spans="1:5" s="3" customFormat="1" ht="18" customHeight="1" x14ac:dyDescent="0.2">
      <c r="A43" s="157"/>
      <c r="B43" s="158"/>
      <c r="C43" s="159"/>
      <c r="D43" s="88"/>
      <c r="E43" s="85"/>
    </row>
    <row r="44" spans="1:5" s="3" customFormat="1" ht="18" customHeight="1" x14ac:dyDescent="0.2">
      <c r="A44" s="157"/>
      <c r="B44" s="158"/>
      <c r="C44" s="159"/>
      <c r="D44" s="88"/>
      <c r="E44" s="85"/>
    </row>
    <row r="45" spans="1:5" s="3" customFormat="1" ht="18" customHeight="1" x14ac:dyDescent="0.2">
      <c r="A45" s="157"/>
      <c r="B45" s="158"/>
      <c r="C45" s="159"/>
      <c r="D45" s="99"/>
      <c r="E45" s="85"/>
    </row>
    <row r="46" spans="1:5" s="3" customFormat="1" ht="18" customHeight="1" x14ac:dyDescent="0.2">
      <c r="A46" s="190"/>
      <c r="B46" s="191"/>
      <c r="C46" s="192"/>
      <c r="D46" s="69"/>
      <c r="E46" s="85"/>
    </row>
    <row r="47" spans="1:5" s="3" customFormat="1" ht="18" customHeight="1" x14ac:dyDescent="0.2">
      <c r="A47" s="185" t="s">
        <v>36</v>
      </c>
      <c r="B47" s="185"/>
      <c r="C47" s="185"/>
      <c r="D47" s="103">
        <f>SUBTOTAL(109,Table2481217222732783235[Sum])</f>
        <v>0</v>
      </c>
      <c r="E47" s="109"/>
    </row>
    <row r="48" spans="1:5" s="3" customFormat="1" ht="27.75" customHeight="1" x14ac:dyDescent="0.2">
      <c r="A48" s="181" t="s">
        <v>19</v>
      </c>
      <c r="B48" s="181"/>
      <c r="C48" s="181"/>
      <c r="D48" s="116">
        <f>SUM(D16,D22,D27,D32,D37,D47)</f>
        <v>0</v>
      </c>
      <c r="E48" s="117"/>
    </row>
  </sheetData>
  <sheetProtection sheet="1" objects="1" scenarios="1" insertRows="0" deleteRows="0" selectLockedCells="1"/>
  <mergeCells count="26">
    <mergeCell ref="A48:C48"/>
    <mergeCell ref="A20:C20"/>
    <mergeCell ref="A21:C21"/>
    <mergeCell ref="A22:C22"/>
    <mergeCell ref="A39:C39"/>
    <mergeCell ref="A40:C40"/>
    <mergeCell ref="A46:C46"/>
    <mergeCell ref="A47:C47"/>
    <mergeCell ref="A41:C41"/>
    <mergeCell ref="A42:C42"/>
    <mergeCell ref="A43:C43"/>
    <mergeCell ref="A44:C44"/>
    <mergeCell ref="A45:C45"/>
    <mergeCell ref="A19:C19"/>
    <mergeCell ref="A10:C10"/>
    <mergeCell ref="A12:C12"/>
    <mergeCell ref="A13:C13"/>
    <mergeCell ref="A14:C14"/>
    <mergeCell ref="A15:C15"/>
    <mergeCell ref="A16:C16"/>
    <mergeCell ref="A18:C18"/>
    <mergeCell ref="A1:E1"/>
    <mergeCell ref="B2:E2"/>
    <mergeCell ref="B3:E3"/>
    <mergeCell ref="A4:E4"/>
    <mergeCell ref="A5:E5"/>
  </mergeCells>
  <conditionalFormatting sqref="C29:C31">
    <cfRule type="cellIs" dxfId="149" priority="1" operator="equal">
      <formula>0</formula>
    </cfRule>
  </conditionalFormatting>
  <conditionalFormatting sqref="C34:C36">
    <cfRule type="cellIs" dxfId="148" priority="3" operator="equal">
      <formula>0</formula>
    </cfRule>
  </conditionalFormatting>
  <conditionalFormatting sqref="C24:C26">
    <cfRule type="cellIs" dxfId="147" priority="2" operator="equal">
      <formula>0</formula>
    </cfRule>
  </conditionalFormatting>
  <dataValidations disablePrompts="1" count="3">
    <dataValidation type="whole" operator="equal" allowBlank="1" showInputMessage="1" showErrorMessage="1" errorTitle="PLEASE CORRECT" error="Rate is $75 CAD" sqref="B29:B31">
      <formula1>75</formula1>
    </dataValidation>
    <dataValidation type="whole" operator="equal" allowBlank="1" showInputMessage="1" showErrorMessage="1" errorTitle="PLEASE CORRECT" error="Rate is $100 CAD" sqref="B34:B36">
      <formula1>100</formula1>
    </dataValidation>
    <dataValidation type="whole" operator="greaterThan" allowBlank="1" showInputMessage="1" showErrorMessage="1" errorTitle="PLEASE CORRECT" error="Data must be whole number." sqref="C24:C26 C29:C31 C34:C36">
      <formula1>0</formula1>
    </dataValidation>
  </dataValidations>
  <printOptions horizontalCentered="1"/>
  <pageMargins left="0.74803149606299202" right="0.74803149606299202" top="0.39370078740157499" bottom="0.39370078740157499" header="0.511811023622047" footer="0.23622047244094499"/>
  <pageSetup scale="59" firstPageNumber="57" orientation="landscape" useFirstPageNumber="1" horizontalDpi="4294967292" r:id="rId1"/>
  <headerFooter alignWithMargins="0">
    <oddHeader xml:space="preserve">&amp;R
</oddHeader>
  </headerFooter>
  <tableParts count="6">
    <tablePart r:id="rId2"/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showZeros="0" showOutlineSymbols="0" zoomScale="80" zoomScaleNormal="80" zoomScaleSheetLayoutView="85" workbookViewId="0">
      <pane ySplit="10" topLeftCell="A11" activePane="bottomLeft" state="frozen"/>
      <selection activeCell="B2" sqref="B2:F2"/>
      <selection pane="bottomLeft" activeCell="B2" sqref="B2:F2"/>
    </sheetView>
  </sheetViews>
  <sheetFormatPr defaultRowHeight="12.75" customHeight="1" x14ac:dyDescent="0.2"/>
  <cols>
    <col min="1" max="1" width="53.5703125" style="6" customWidth="1"/>
    <col min="2" max="3" width="16.7109375" style="6" customWidth="1"/>
    <col min="4" max="4" width="30" style="6" customWidth="1"/>
    <col min="5" max="5" width="56.7109375" style="6" customWidth="1"/>
    <col min="6" max="16384" width="9.140625" style="4"/>
  </cols>
  <sheetData>
    <row r="1" spans="1:5" s="5" customFormat="1" ht="45.75" customHeight="1" x14ac:dyDescent="0.2">
      <c r="A1" s="160" t="s">
        <v>66</v>
      </c>
      <c r="B1" s="161"/>
      <c r="C1" s="161"/>
      <c r="D1" s="161"/>
      <c r="E1" s="162"/>
    </row>
    <row r="2" spans="1:5" ht="26.25" customHeight="1" x14ac:dyDescent="0.2">
      <c r="A2" s="42" t="s">
        <v>50</v>
      </c>
      <c r="B2" s="163" t="str">
        <f>IF('Budget Summary'!B2:F2=0,"",'Budget Summary'!B2:F2)</f>
        <v/>
      </c>
      <c r="C2" s="164"/>
      <c r="D2" s="164"/>
      <c r="E2" s="165"/>
    </row>
    <row r="3" spans="1:5" ht="61.5" customHeight="1" thickBot="1" x14ac:dyDescent="0.25">
      <c r="A3" s="43" t="s">
        <v>13</v>
      </c>
      <c r="B3" s="175" t="s">
        <v>61</v>
      </c>
      <c r="C3" s="176"/>
      <c r="D3" s="176"/>
      <c r="E3" s="177"/>
    </row>
    <row r="4" spans="1:5" s="5" customFormat="1" ht="15" x14ac:dyDescent="0.2">
      <c r="A4" s="182"/>
      <c r="B4" s="183"/>
      <c r="C4" s="183"/>
      <c r="D4" s="183"/>
      <c r="E4" s="184"/>
    </row>
    <row r="5" spans="1:5" s="5" customFormat="1" ht="23.25" customHeight="1" x14ac:dyDescent="0.2">
      <c r="A5" s="186" t="s">
        <v>41</v>
      </c>
      <c r="B5" s="186"/>
      <c r="C5" s="186"/>
      <c r="D5" s="186"/>
      <c r="E5" s="186"/>
    </row>
    <row r="6" spans="1:5" ht="19.5" customHeight="1" x14ac:dyDescent="0.2">
      <c r="A6" s="102" t="s">
        <v>16</v>
      </c>
      <c r="B6" s="47"/>
      <c r="C6" s="7"/>
      <c r="D6" s="7"/>
      <c r="E6" s="8"/>
    </row>
    <row r="7" spans="1:5" ht="19.5" customHeight="1" x14ac:dyDescent="0.2">
      <c r="A7" s="44" t="s">
        <v>17</v>
      </c>
      <c r="B7" s="48"/>
      <c r="C7" s="7"/>
      <c r="D7" s="7"/>
      <c r="E7" s="8"/>
    </row>
    <row r="8" spans="1:5" ht="19.5" customHeight="1" x14ac:dyDescent="0.2">
      <c r="A8" s="44" t="s">
        <v>18</v>
      </c>
      <c r="B8" s="48"/>
      <c r="C8" s="7"/>
      <c r="D8" s="7"/>
      <c r="E8" s="8"/>
    </row>
    <row r="9" spans="1:5" ht="19.5" customHeight="1" thickBot="1" x14ac:dyDescent="0.25">
      <c r="A9" s="97" t="s">
        <v>51</v>
      </c>
      <c r="B9" s="47"/>
      <c r="C9" s="7"/>
      <c r="D9" s="7"/>
      <c r="E9" s="8"/>
    </row>
    <row r="10" spans="1:5" s="1" customFormat="1" ht="29.25" customHeight="1" thickBot="1" x14ac:dyDescent="0.25">
      <c r="A10" s="178" t="s">
        <v>31</v>
      </c>
      <c r="B10" s="179"/>
      <c r="C10" s="180"/>
      <c r="D10" s="46" t="s">
        <v>19</v>
      </c>
      <c r="E10" s="45" t="s">
        <v>35</v>
      </c>
    </row>
    <row r="11" spans="1:5" s="2" customFormat="1" ht="18" customHeight="1" thickTop="1" x14ac:dyDescent="0.2">
      <c r="A11" s="66" t="s">
        <v>55</v>
      </c>
      <c r="B11" s="67"/>
      <c r="C11" s="68"/>
      <c r="D11" s="49"/>
      <c r="E11" s="79"/>
    </row>
    <row r="12" spans="1:5" s="3" customFormat="1" ht="15.75" x14ac:dyDescent="0.2">
      <c r="A12" s="166" t="s">
        <v>0</v>
      </c>
      <c r="B12" s="167"/>
      <c r="C12" s="168"/>
      <c r="D12" s="69"/>
      <c r="E12" s="76"/>
    </row>
    <row r="13" spans="1:5" s="3" customFormat="1" ht="15.75" x14ac:dyDescent="0.2">
      <c r="A13" s="169" t="s">
        <v>1</v>
      </c>
      <c r="B13" s="170"/>
      <c r="C13" s="171"/>
      <c r="D13" s="70"/>
      <c r="E13" s="77"/>
    </row>
    <row r="14" spans="1:5" s="3" customFormat="1" ht="15.75" x14ac:dyDescent="0.2">
      <c r="A14" s="172" t="s">
        <v>11</v>
      </c>
      <c r="B14" s="173"/>
      <c r="C14" s="174"/>
      <c r="D14" s="70"/>
      <c r="E14" s="77"/>
    </row>
    <row r="15" spans="1:5" s="3" customFormat="1" ht="15.75" x14ac:dyDescent="0.2">
      <c r="A15" s="187" t="s">
        <v>12</v>
      </c>
      <c r="B15" s="188"/>
      <c r="C15" s="189"/>
      <c r="D15" s="70"/>
      <c r="E15" s="77"/>
    </row>
    <row r="16" spans="1:5" s="3" customFormat="1" ht="18" customHeight="1" x14ac:dyDescent="0.2">
      <c r="A16" s="185" t="s">
        <v>36</v>
      </c>
      <c r="B16" s="185"/>
      <c r="C16" s="185"/>
      <c r="D16" s="103">
        <f>SUBTOTAL(109,Table2481217222732720[Sum])</f>
        <v>0</v>
      </c>
      <c r="E16" s="109"/>
    </row>
    <row r="17" spans="1:5" s="2" customFormat="1" ht="18" customHeight="1" x14ac:dyDescent="0.2">
      <c r="A17" s="105" t="s">
        <v>44</v>
      </c>
      <c r="B17" s="106"/>
      <c r="C17" s="106"/>
      <c r="D17" s="107"/>
      <c r="E17" s="108"/>
    </row>
    <row r="18" spans="1:5" s="3" customFormat="1" ht="15.75" x14ac:dyDescent="0.2">
      <c r="A18" s="193" t="s">
        <v>2</v>
      </c>
      <c r="B18" s="194"/>
      <c r="C18" s="195"/>
      <c r="D18" s="71"/>
      <c r="E18" s="76"/>
    </row>
    <row r="19" spans="1:5" s="3" customFormat="1" ht="15.75" x14ac:dyDescent="0.2">
      <c r="A19" s="169" t="s">
        <v>3</v>
      </c>
      <c r="B19" s="170"/>
      <c r="C19" s="196"/>
      <c r="D19" s="72"/>
      <c r="E19" s="77"/>
    </row>
    <row r="20" spans="1:5" s="3" customFormat="1" ht="15.75" x14ac:dyDescent="0.2">
      <c r="A20" s="172" t="s">
        <v>4</v>
      </c>
      <c r="B20" s="173"/>
      <c r="C20" s="197"/>
      <c r="D20" s="72"/>
      <c r="E20" s="77"/>
    </row>
    <row r="21" spans="1:5" s="3" customFormat="1" ht="15.75" x14ac:dyDescent="0.2">
      <c r="A21" s="187" t="s">
        <v>29</v>
      </c>
      <c r="B21" s="188"/>
      <c r="C21" s="189"/>
      <c r="D21" s="72"/>
      <c r="E21" s="77"/>
    </row>
    <row r="22" spans="1:5" s="3" customFormat="1" ht="18" customHeight="1" x14ac:dyDescent="0.2">
      <c r="A22" s="185" t="s">
        <v>36</v>
      </c>
      <c r="B22" s="185"/>
      <c r="C22" s="185"/>
      <c r="D22" s="103">
        <f>SUBTOTAL(109,Table2681318232833821[Sum])</f>
        <v>0</v>
      </c>
      <c r="E22" s="109"/>
    </row>
    <row r="23" spans="1:5" s="2" customFormat="1" ht="18" customHeight="1" x14ac:dyDescent="0.2">
      <c r="A23" s="111" t="s">
        <v>43</v>
      </c>
      <c r="B23" s="50" t="s">
        <v>32</v>
      </c>
      <c r="C23" s="51" t="s">
        <v>33</v>
      </c>
      <c r="D23" s="107"/>
      <c r="E23" s="108"/>
    </row>
    <row r="24" spans="1:5" s="3" customFormat="1" ht="15.75" x14ac:dyDescent="0.2">
      <c r="A24" s="52" t="s">
        <v>5</v>
      </c>
      <c r="B24" s="90">
        <v>0</v>
      </c>
      <c r="C24" s="73">
        <v>0</v>
      </c>
      <c r="D24" s="53">
        <f>PRODUCT(Table24791419242934922[[#This Row],[Column1]:[Column2]])</f>
        <v>0</v>
      </c>
      <c r="E24" s="76"/>
    </row>
    <row r="25" spans="1:5" s="3" customFormat="1" ht="15.75" x14ac:dyDescent="0.2">
      <c r="A25" s="54" t="s">
        <v>6</v>
      </c>
      <c r="B25" s="91">
        <v>0</v>
      </c>
      <c r="C25" s="74">
        <v>0</v>
      </c>
      <c r="D25" s="55">
        <f>PRODUCT(Table24791419242934922[[#This Row],[Column1]:[Column2]])</f>
        <v>0</v>
      </c>
      <c r="E25" s="77"/>
    </row>
    <row r="26" spans="1:5" s="3" customFormat="1" ht="15.75" x14ac:dyDescent="0.2">
      <c r="A26" s="56" t="s">
        <v>7</v>
      </c>
      <c r="B26" s="92">
        <v>0</v>
      </c>
      <c r="C26" s="75">
        <v>0</v>
      </c>
      <c r="D26" s="55">
        <f>PRODUCT(Table24791419242934922[[#This Row],[Column1]:[Column2]])</f>
        <v>0</v>
      </c>
      <c r="E26" s="77"/>
    </row>
    <row r="27" spans="1:5" s="3" customFormat="1" ht="18" customHeight="1" x14ac:dyDescent="0.2">
      <c r="A27" s="57" t="s">
        <v>36</v>
      </c>
      <c r="B27" s="58"/>
      <c r="C27" s="59"/>
      <c r="D27" s="110">
        <f>SUBTOTAL(109,Table24791419242934922[Sum])</f>
        <v>0</v>
      </c>
      <c r="E27" s="109"/>
    </row>
    <row r="28" spans="1:5" s="2" customFormat="1" ht="18" customHeight="1" x14ac:dyDescent="0.2">
      <c r="A28" s="60" t="s">
        <v>37</v>
      </c>
      <c r="B28" s="61" t="s">
        <v>32</v>
      </c>
      <c r="C28" s="62" t="s">
        <v>34</v>
      </c>
      <c r="D28" s="107"/>
      <c r="E28" s="108"/>
    </row>
    <row r="29" spans="1:5" s="3" customFormat="1" ht="15.75" x14ac:dyDescent="0.2">
      <c r="A29" s="63" t="s">
        <v>8</v>
      </c>
      <c r="B29" s="93">
        <v>75</v>
      </c>
      <c r="C29" s="73">
        <v>0</v>
      </c>
      <c r="D29" s="53">
        <f>PRODUCT(Table24781015202530351023[[#This Row],[Column1]:[Column2]])</f>
        <v>0</v>
      </c>
      <c r="E29" s="76"/>
    </row>
    <row r="30" spans="1:5" s="3" customFormat="1" ht="15.75" x14ac:dyDescent="0.2">
      <c r="A30" s="63" t="s">
        <v>9</v>
      </c>
      <c r="B30" s="94">
        <v>75</v>
      </c>
      <c r="C30" s="74">
        <v>0</v>
      </c>
      <c r="D30" s="55">
        <f>PRODUCT(Table24781015202530351023[[#This Row],[Column1]:[Column2]])</f>
        <v>0</v>
      </c>
      <c r="E30" s="77"/>
    </row>
    <row r="31" spans="1:5" s="3" customFormat="1" ht="15.75" x14ac:dyDescent="0.2">
      <c r="A31" s="64" t="s">
        <v>10</v>
      </c>
      <c r="B31" s="95">
        <v>75</v>
      </c>
      <c r="C31" s="75">
        <v>0</v>
      </c>
      <c r="D31" s="55">
        <f>PRODUCT(Table24781015202530351023[[#This Row],[Column1]:[Column2]])</f>
        <v>0</v>
      </c>
      <c r="E31" s="77"/>
    </row>
    <row r="32" spans="1:5" s="3" customFormat="1" ht="18" customHeight="1" x14ac:dyDescent="0.2">
      <c r="A32" s="112" t="s">
        <v>36</v>
      </c>
      <c r="B32" s="113"/>
      <c r="C32" s="114"/>
      <c r="D32" s="65">
        <f>SUBTOTAL(109,Table24781015202530351023[Sum])</f>
        <v>0</v>
      </c>
      <c r="E32" s="78"/>
    </row>
    <row r="33" spans="1:5" s="2" customFormat="1" ht="18" customHeight="1" x14ac:dyDescent="0.2">
      <c r="A33" s="111" t="s">
        <v>38</v>
      </c>
      <c r="B33" s="50" t="s">
        <v>32</v>
      </c>
      <c r="C33" s="51" t="s">
        <v>34</v>
      </c>
      <c r="D33" s="107"/>
      <c r="E33" s="108"/>
    </row>
    <row r="34" spans="1:5" s="3" customFormat="1" ht="15.75" x14ac:dyDescent="0.2">
      <c r="A34" s="63" t="s">
        <v>8</v>
      </c>
      <c r="B34" s="93">
        <v>100</v>
      </c>
      <c r="C34" s="73">
        <v>0</v>
      </c>
      <c r="D34" s="53">
        <f>PRODUCT(Table247810152025303510225[[#This Row],[Column1]:[Column2]])</f>
        <v>0</v>
      </c>
      <c r="E34" s="76"/>
    </row>
    <row r="35" spans="1:5" s="3" customFormat="1" ht="15.75" x14ac:dyDescent="0.2">
      <c r="A35" s="63" t="s">
        <v>9</v>
      </c>
      <c r="B35" s="94">
        <v>100</v>
      </c>
      <c r="C35" s="74">
        <v>0</v>
      </c>
      <c r="D35" s="55">
        <f>PRODUCT(Table247810152025303510225[[#This Row],[Column1]:[Column2]])</f>
        <v>0</v>
      </c>
      <c r="E35" s="77"/>
    </row>
    <row r="36" spans="1:5" s="3" customFormat="1" ht="15.75" x14ac:dyDescent="0.2">
      <c r="A36" s="64" t="s">
        <v>10</v>
      </c>
      <c r="B36" s="95">
        <v>100</v>
      </c>
      <c r="C36" s="75">
        <v>0</v>
      </c>
      <c r="D36" s="55">
        <f>PRODUCT(Table247810152025303510225[[#This Row],[Column1]:[Column2]])</f>
        <v>0</v>
      </c>
      <c r="E36" s="77"/>
    </row>
    <row r="37" spans="1:5" s="3" customFormat="1" ht="18" customHeight="1" x14ac:dyDescent="0.2">
      <c r="A37" s="112" t="s">
        <v>36</v>
      </c>
      <c r="B37" s="113"/>
      <c r="C37" s="114"/>
      <c r="D37" s="65">
        <f>SUBTOTAL(109,Table247810152025303510225[Sum])</f>
        <v>0</v>
      </c>
      <c r="E37" s="78"/>
    </row>
    <row r="38" spans="1:5" s="2" customFormat="1" ht="18" customHeight="1" x14ac:dyDescent="0.2">
      <c r="A38" s="105" t="s">
        <v>56</v>
      </c>
      <c r="B38" s="106"/>
      <c r="C38" s="106"/>
      <c r="D38" s="107"/>
      <c r="E38" s="108"/>
    </row>
    <row r="39" spans="1:5" s="3" customFormat="1" ht="18" customHeight="1" x14ac:dyDescent="0.2">
      <c r="A39" s="190"/>
      <c r="B39" s="191"/>
      <c r="C39" s="192"/>
      <c r="D39" s="69"/>
      <c r="E39" s="84"/>
    </row>
    <row r="40" spans="1:5" s="3" customFormat="1" ht="18" customHeight="1" x14ac:dyDescent="0.2">
      <c r="A40" s="157"/>
      <c r="B40" s="158"/>
      <c r="C40" s="159"/>
      <c r="D40" s="100"/>
      <c r="E40" s="85"/>
    </row>
    <row r="41" spans="1:5" s="3" customFormat="1" ht="18" customHeight="1" x14ac:dyDescent="0.2">
      <c r="A41" s="157"/>
      <c r="B41" s="158"/>
      <c r="C41" s="159"/>
      <c r="D41" s="88"/>
      <c r="E41" s="85"/>
    </row>
    <row r="42" spans="1:5" s="3" customFormat="1" ht="18" customHeight="1" x14ac:dyDescent="0.2">
      <c r="A42" s="157"/>
      <c r="B42" s="158"/>
      <c r="C42" s="159"/>
      <c r="D42" s="88"/>
      <c r="E42" s="85"/>
    </row>
    <row r="43" spans="1:5" s="3" customFormat="1" ht="18" customHeight="1" x14ac:dyDescent="0.2">
      <c r="A43" s="157"/>
      <c r="B43" s="158"/>
      <c r="C43" s="159"/>
      <c r="D43" s="88"/>
      <c r="E43" s="85"/>
    </row>
    <row r="44" spans="1:5" s="3" customFormat="1" ht="18" customHeight="1" x14ac:dyDescent="0.2">
      <c r="A44" s="157"/>
      <c r="B44" s="158"/>
      <c r="C44" s="159"/>
      <c r="D44" s="88"/>
      <c r="E44" s="85"/>
    </row>
    <row r="45" spans="1:5" s="3" customFormat="1" ht="18" customHeight="1" x14ac:dyDescent="0.2">
      <c r="A45" s="157"/>
      <c r="B45" s="158"/>
      <c r="C45" s="159"/>
      <c r="D45" s="101"/>
      <c r="E45" s="85"/>
    </row>
    <row r="46" spans="1:5" s="3" customFormat="1" ht="18" customHeight="1" x14ac:dyDescent="0.2">
      <c r="A46" s="190"/>
      <c r="B46" s="191"/>
      <c r="C46" s="192"/>
      <c r="D46" s="69"/>
      <c r="E46" s="85"/>
    </row>
    <row r="47" spans="1:5" s="3" customFormat="1" ht="18" customHeight="1" x14ac:dyDescent="0.2">
      <c r="A47" s="185" t="s">
        <v>36</v>
      </c>
      <c r="B47" s="185"/>
      <c r="C47" s="185"/>
      <c r="D47" s="103">
        <f>SUBTOTAL(109,Table248121722273278323536[Sum])</f>
        <v>0</v>
      </c>
      <c r="E47" s="109"/>
    </row>
    <row r="48" spans="1:5" s="3" customFormat="1" ht="27.75" customHeight="1" x14ac:dyDescent="0.2">
      <c r="A48" s="181" t="s">
        <v>19</v>
      </c>
      <c r="B48" s="181"/>
      <c r="C48" s="181"/>
      <c r="D48" s="116">
        <f>SUM(D16,D22,D27,D32,D37,D47)</f>
        <v>0</v>
      </c>
      <c r="E48" s="117"/>
    </row>
  </sheetData>
  <sheetProtection insertRows="0" deleteRows="0" selectLockedCells="1"/>
  <mergeCells count="26">
    <mergeCell ref="A48:C48"/>
    <mergeCell ref="A20:C20"/>
    <mergeCell ref="A21:C21"/>
    <mergeCell ref="A22:C22"/>
    <mergeCell ref="A39:C39"/>
    <mergeCell ref="A40:C40"/>
    <mergeCell ref="A46:C46"/>
    <mergeCell ref="A47:C47"/>
    <mergeCell ref="A41:C41"/>
    <mergeCell ref="A42:C42"/>
    <mergeCell ref="A43:C43"/>
    <mergeCell ref="A44:C44"/>
    <mergeCell ref="A45:C45"/>
    <mergeCell ref="A19:C19"/>
    <mergeCell ref="A10:C10"/>
    <mergeCell ref="A12:C12"/>
    <mergeCell ref="A13:C13"/>
    <mergeCell ref="A14:C14"/>
    <mergeCell ref="A15:C15"/>
    <mergeCell ref="A16:C16"/>
    <mergeCell ref="A18:C18"/>
    <mergeCell ref="A1:E1"/>
    <mergeCell ref="B2:E2"/>
    <mergeCell ref="B3:E3"/>
    <mergeCell ref="A4:E4"/>
    <mergeCell ref="A5:E5"/>
  </mergeCells>
  <conditionalFormatting sqref="C29:C31">
    <cfRule type="cellIs" dxfId="95" priority="1" operator="equal">
      <formula>0</formula>
    </cfRule>
  </conditionalFormatting>
  <conditionalFormatting sqref="C34:C36">
    <cfRule type="cellIs" dxfId="94" priority="3" operator="equal">
      <formula>0</formula>
    </cfRule>
  </conditionalFormatting>
  <conditionalFormatting sqref="C24:C26">
    <cfRule type="cellIs" dxfId="93" priority="2" operator="equal">
      <formula>0</formula>
    </cfRule>
  </conditionalFormatting>
  <dataValidations count="3">
    <dataValidation type="whole" operator="equal" allowBlank="1" showInputMessage="1" showErrorMessage="1" errorTitle="PLEASE CORRECT" error="Rate is $75 CAD" sqref="B29:B31">
      <formula1>75</formula1>
    </dataValidation>
    <dataValidation type="whole" operator="equal" allowBlank="1" showInputMessage="1" showErrorMessage="1" errorTitle="PLEASE CORRECT" error="Rate is $100 CAD" sqref="B34:B36">
      <formula1>100</formula1>
    </dataValidation>
    <dataValidation type="whole" operator="greaterThan" allowBlank="1" showInputMessage="1" showErrorMessage="1" errorTitle="PLEASE CORRECT" error="Data must be whole number." sqref="C24:C26 C29:C31 C34:C36">
      <formula1>0</formula1>
    </dataValidation>
  </dataValidations>
  <printOptions horizontalCentered="1"/>
  <pageMargins left="0.74803149606299202" right="0.74803149606299202" top="0.39370078740157499" bottom="0.39370078740157499" header="0.511811023622047" footer="0.23622047244094499"/>
  <pageSetup scale="59" firstPageNumber="57" orientation="landscape" useFirstPageNumber="1" horizontalDpi="4294967292" r:id="rId1"/>
  <headerFooter alignWithMargins="0">
    <oddHeader xml:space="preserve">&amp;R
</oddHeader>
  </headerFooter>
  <tableParts count="6">
    <tablePart r:id="rId2"/>
    <tablePart r:id="rId3"/>
    <tablePart r:id="rId4"/>
    <tablePart r:id="rId5"/>
    <tablePart r:id="rId6"/>
    <tablePart r:id="rId7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showZeros="0" showOutlineSymbols="0" zoomScale="80" zoomScaleNormal="80" zoomScaleSheetLayoutView="85" workbookViewId="0">
      <pane ySplit="10" topLeftCell="A11" activePane="bottomLeft" state="frozen"/>
      <selection activeCell="B2" sqref="B2:F2"/>
      <selection pane="bottomLeft" activeCell="B2" sqref="B2:F2"/>
    </sheetView>
  </sheetViews>
  <sheetFormatPr defaultRowHeight="12.75" customHeight="1" x14ac:dyDescent="0.2"/>
  <cols>
    <col min="1" max="1" width="53.5703125" style="6" customWidth="1"/>
    <col min="2" max="3" width="16.7109375" style="6" customWidth="1"/>
    <col min="4" max="4" width="30" style="6" customWidth="1"/>
    <col min="5" max="5" width="56.7109375" style="6" customWidth="1"/>
    <col min="6" max="16384" width="9.140625" style="4"/>
  </cols>
  <sheetData>
    <row r="1" spans="1:5" s="5" customFormat="1" ht="45.75" customHeight="1" x14ac:dyDescent="0.2">
      <c r="A1" s="160" t="s">
        <v>67</v>
      </c>
      <c r="B1" s="161"/>
      <c r="C1" s="161"/>
      <c r="D1" s="161"/>
      <c r="E1" s="162"/>
    </row>
    <row r="2" spans="1:5" ht="26.25" customHeight="1" x14ac:dyDescent="0.2">
      <c r="A2" s="42" t="s">
        <v>50</v>
      </c>
      <c r="B2" s="163" t="str">
        <f>IF('Budget Summary'!B2:F2=0,"",'Budget Summary'!B2:F2)</f>
        <v/>
      </c>
      <c r="C2" s="164"/>
      <c r="D2" s="164"/>
      <c r="E2" s="165"/>
    </row>
    <row r="3" spans="1:5" ht="61.5" customHeight="1" thickBot="1" x14ac:dyDescent="0.25">
      <c r="A3" s="43" t="s">
        <v>13</v>
      </c>
      <c r="B3" s="175" t="s">
        <v>61</v>
      </c>
      <c r="C3" s="176"/>
      <c r="D3" s="176"/>
      <c r="E3" s="177"/>
    </row>
    <row r="4" spans="1:5" s="5" customFormat="1" ht="15" x14ac:dyDescent="0.2">
      <c r="A4" s="182"/>
      <c r="B4" s="183"/>
      <c r="C4" s="183"/>
      <c r="D4" s="183"/>
      <c r="E4" s="184"/>
    </row>
    <row r="5" spans="1:5" s="5" customFormat="1" ht="23.25" customHeight="1" x14ac:dyDescent="0.2">
      <c r="A5" s="186" t="s">
        <v>42</v>
      </c>
      <c r="B5" s="186"/>
      <c r="C5" s="186"/>
      <c r="D5" s="186"/>
      <c r="E5" s="186"/>
    </row>
    <row r="6" spans="1:5" ht="19.5" customHeight="1" x14ac:dyDescent="0.2">
      <c r="A6" s="102" t="s">
        <v>16</v>
      </c>
      <c r="B6" s="47"/>
      <c r="C6" s="7"/>
      <c r="D6" s="7"/>
      <c r="E6" s="8"/>
    </row>
    <row r="7" spans="1:5" ht="19.5" customHeight="1" x14ac:dyDescent="0.2">
      <c r="A7" s="44" t="s">
        <v>17</v>
      </c>
      <c r="B7" s="48"/>
      <c r="C7" s="7"/>
      <c r="D7" s="7"/>
      <c r="E7" s="8"/>
    </row>
    <row r="8" spans="1:5" ht="19.5" customHeight="1" x14ac:dyDescent="0.2">
      <c r="A8" s="44" t="s">
        <v>18</v>
      </c>
      <c r="B8" s="48"/>
      <c r="C8" s="7"/>
      <c r="D8" s="7"/>
      <c r="E8" s="8"/>
    </row>
    <row r="9" spans="1:5" ht="19.5" customHeight="1" thickBot="1" x14ac:dyDescent="0.25">
      <c r="A9" s="97" t="s">
        <v>51</v>
      </c>
      <c r="B9" s="47"/>
      <c r="C9" s="7"/>
      <c r="D9" s="7"/>
      <c r="E9" s="8"/>
    </row>
    <row r="10" spans="1:5" s="1" customFormat="1" ht="29.25" customHeight="1" thickBot="1" x14ac:dyDescent="0.25">
      <c r="A10" s="178" t="s">
        <v>31</v>
      </c>
      <c r="B10" s="179"/>
      <c r="C10" s="180"/>
      <c r="D10" s="46" t="s">
        <v>19</v>
      </c>
      <c r="E10" s="45" t="s">
        <v>35</v>
      </c>
    </row>
    <row r="11" spans="1:5" s="2" customFormat="1" ht="18" customHeight="1" thickTop="1" x14ac:dyDescent="0.2">
      <c r="A11" s="66" t="s">
        <v>55</v>
      </c>
      <c r="B11" s="67"/>
      <c r="C11" s="68"/>
      <c r="D11" s="49"/>
      <c r="E11" s="79"/>
    </row>
    <row r="12" spans="1:5" s="3" customFormat="1" ht="15.75" x14ac:dyDescent="0.2">
      <c r="A12" s="166" t="s">
        <v>0</v>
      </c>
      <c r="B12" s="167"/>
      <c r="C12" s="168"/>
      <c r="D12" s="69"/>
      <c r="E12" s="76"/>
    </row>
    <row r="13" spans="1:5" s="3" customFormat="1" ht="15.75" x14ac:dyDescent="0.2">
      <c r="A13" s="169" t="s">
        <v>1</v>
      </c>
      <c r="B13" s="170"/>
      <c r="C13" s="171"/>
      <c r="D13" s="70"/>
      <c r="E13" s="77"/>
    </row>
    <row r="14" spans="1:5" s="3" customFormat="1" ht="15.75" x14ac:dyDescent="0.2">
      <c r="A14" s="172" t="s">
        <v>11</v>
      </c>
      <c r="B14" s="173"/>
      <c r="C14" s="174"/>
      <c r="D14" s="70"/>
      <c r="E14" s="77"/>
    </row>
    <row r="15" spans="1:5" s="3" customFormat="1" ht="15.75" x14ac:dyDescent="0.2">
      <c r="A15" s="187" t="s">
        <v>12</v>
      </c>
      <c r="B15" s="188"/>
      <c r="C15" s="189"/>
      <c r="D15" s="70"/>
      <c r="E15" s="77"/>
    </row>
    <row r="16" spans="1:5" s="3" customFormat="1" ht="18" customHeight="1" x14ac:dyDescent="0.2">
      <c r="A16" s="185" t="s">
        <v>36</v>
      </c>
      <c r="B16" s="185"/>
      <c r="C16" s="185"/>
      <c r="D16" s="103">
        <f>SUBTOTAL(109,Table2481217222732726[Sum])</f>
        <v>0</v>
      </c>
      <c r="E16" s="109"/>
    </row>
    <row r="17" spans="1:5" s="2" customFormat="1" ht="18" customHeight="1" x14ac:dyDescent="0.2">
      <c r="A17" s="105" t="s">
        <v>44</v>
      </c>
      <c r="B17" s="106"/>
      <c r="C17" s="106"/>
      <c r="D17" s="107"/>
      <c r="E17" s="108"/>
    </row>
    <row r="18" spans="1:5" s="3" customFormat="1" ht="15.75" x14ac:dyDescent="0.2">
      <c r="A18" s="193" t="s">
        <v>2</v>
      </c>
      <c r="B18" s="194"/>
      <c r="C18" s="195"/>
      <c r="D18" s="71"/>
      <c r="E18" s="76"/>
    </row>
    <row r="19" spans="1:5" s="3" customFormat="1" ht="15.75" x14ac:dyDescent="0.2">
      <c r="A19" s="169" t="s">
        <v>3</v>
      </c>
      <c r="B19" s="170"/>
      <c r="C19" s="196"/>
      <c r="D19" s="72"/>
      <c r="E19" s="77"/>
    </row>
    <row r="20" spans="1:5" s="3" customFormat="1" ht="15.75" x14ac:dyDescent="0.2">
      <c r="A20" s="172" t="s">
        <v>4</v>
      </c>
      <c r="B20" s="173"/>
      <c r="C20" s="197"/>
      <c r="D20" s="72"/>
      <c r="E20" s="77"/>
    </row>
    <row r="21" spans="1:5" s="3" customFormat="1" ht="15.75" x14ac:dyDescent="0.2">
      <c r="A21" s="187" t="s">
        <v>29</v>
      </c>
      <c r="B21" s="188"/>
      <c r="C21" s="189"/>
      <c r="D21" s="72"/>
      <c r="E21" s="77"/>
    </row>
    <row r="22" spans="1:5" s="3" customFormat="1" ht="18" customHeight="1" x14ac:dyDescent="0.2">
      <c r="A22" s="185" t="s">
        <v>36</v>
      </c>
      <c r="B22" s="185"/>
      <c r="C22" s="185"/>
      <c r="D22" s="103">
        <f>SUBTOTAL(109,Table2681318232833827[Sum])</f>
        <v>0</v>
      </c>
      <c r="E22" s="109"/>
    </row>
    <row r="23" spans="1:5" s="2" customFormat="1" ht="18" customHeight="1" x14ac:dyDescent="0.2">
      <c r="A23" s="111" t="s">
        <v>43</v>
      </c>
      <c r="B23" s="50" t="s">
        <v>32</v>
      </c>
      <c r="C23" s="51" t="s">
        <v>33</v>
      </c>
      <c r="D23" s="107"/>
      <c r="E23" s="108"/>
    </row>
    <row r="24" spans="1:5" s="3" customFormat="1" ht="15.75" x14ac:dyDescent="0.2">
      <c r="A24" s="52" t="s">
        <v>5</v>
      </c>
      <c r="B24" s="90">
        <v>0</v>
      </c>
      <c r="C24" s="73">
        <v>0</v>
      </c>
      <c r="D24" s="53">
        <f>PRODUCT(Table24791419242934928[[#This Row],[Column1]:[Column2]])</f>
        <v>0</v>
      </c>
      <c r="E24" s="76"/>
    </row>
    <row r="25" spans="1:5" s="3" customFormat="1" ht="15.75" x14ac:dyDescent="0.2">
      <c r="A25" s="54" t="s">
        <v>6</v>
      </c>
      <c r="B25" s="91">
        <v>0</v>
      </c>
      <c r="C25" s="74">
        <v>0</v>
      </c>
      <c r="D25" s="55">
        <f>PRODUCT(Table24791419242934928[[#This Row],[Column1]:[Column2]])</f>
        <v>0</v>
      </c>
      <c r="E25" s="77"/>
    </row>
    <row r="26" spans="1:5" s="3" customFormat="1" ht="15.75" x14ac:dyDescent="0.2">
      <c r="A26" s="56" t="s">
        <v>7</v>
      </c>
      <c r="B26" s="92">
        <v>0</v>
      </c>
      <c r="C26" s="75">
        <v>0</v>
      </c>
      <c r="D26" s="55">
        <f>PRODUCT(Table24791419242934928[[#This Row],[Column1]:[Column2]])</f>
        <v>0</v>
      </c>
      <c r="E26" s="77"/>
    </row>
    <row r="27" spans="1:5" s="3" customFormat="1" ht="18" customHeight="1" x14ac:dyDescent="0.2">
      <c r="A27" s="57" t="s">
        <v>36</v>
      </c>
      <c r="B27" s="58"/>
      <c r="C27" s="59"/>
      <c r="D27" s="110">
        <f>SUBTOTAL(109,Table24791419242934928[Sum])</f>
        <v>0</v>
      </c>
      <c r="E27" s="109"/>
    </row>
    <row r="28" spans="1:5" s="2" customFormat="1" ht="18" customHeight="1" x14ac:dyDescent="0.2">
      <c r="A28" s="60" t="s">
        <v>37</v>
      </c>
      <c r="B28" s="61" t="s">
        <v>32</v>
      </c>
      <c r="C28" s="62" t="s">
        <v>34</v>
      </c>
      <c r="D28" s="107"/>
      <c r="E28" s="108"/>
    </row>
    <row r="29" spans="1:5" s="3" customFormat="1" ht="15.75" x14ac:dyDescent="0.2">
      <c r="A29" s="63" t="s">
        <v>8</v>
      </c>
      <c r="B29" s="93">
        <v>75</v>
      </c>
      <c r="C29" s="73">
        <v>0</v>
      </c>
      <c r="D29" s="53">
        <f>PRODUCT(Table24781015202530351029[[#This Row],[Column1]:[Column2]])</f>
        <v>0</v>
      </c>
      <c r="E29" s="76"/>
    </row>
    <row r="30" spans="1:5" s="3" customFormat="1" ht="15.75" x14ac:dyDescent="0.2">
      <c r="A30" s="63" t="s">
        <v>9</v>
      </c>
      <c r="B30" s="94">
        <v>75</v>
      </c>
      <c r="C30" s="74">
        <v>0</v>
      </c>
      <c r="D30" s="55">
        <f>PRODUCT(Table24781015202530351029[[#This Row],[Column1]:[Column2]])</f>
        <v>0</v>
      </c>
      <c r="E30" s="77"/>
    </row>
    <row r="31" spans="1:5" s="3" customFormat="1" ht="15.75" x14ac:dyDescent="0.2">
      <c r="A31" s="64" t="s">
        <v>10</v>
      </c>
      <c r="B31" s="95">
        <v>75</v>
      </c>
      <c r="C31" s="75">
        <v>0</v>
      </c>
      <c r="D31" s="55">
        <f>PRODUCT(Table24781015202530351029[[#This Row],[Column1]:[Column2]])</f>
        <v>0</v>
      </c>
      <c r="E31" s="77"/>
    </row>
    <row r="32" spans="1:5" s="3" customFormat="1" ht="18" customHeight="1" x14ac:dyDescent="0.2">
      <c r="A32" s="112" t="s">
        <v>36</v>
      </c>
      <c r="B32" s="113"/>
      <c r="C32" s="114"/>
      <c r="D32" s="65">
        <f>SUBTOTAL(109,Table24781015202530351029[Sum])</f>
        <v>0</v>
      </c>
      <c r="E32" s="78"/>
    </row>
    <row r="33" spans="1:5" s="2" customFormat="1" ht="18" customHeight="1" x14ac:dyDescent="0.2">
      <c r="A33" s="111" t="s">
        <v>38</v>
      </c>
      <c r="B33" s="50" t="s">
        <v>32</v>
      </c>
      <c r="C33" s="51" t="s">
        <v>34</v>
      </c>
      <c r="D33" s="107"/>
      <c r="E33" s="108"/>
    </row>
    <row r="34" spans="1:5" s="3" customFormat="1" ht="15.75" x14ac:dyDescent="0.2">
      <c r="A34" s="63" t="s">
        <v>8</v>
      </c>
      <c r="B34" s="93">
        <v>100</v>
      </c>
      <c r="C34" s="73">
        <v>0</v>
      </c>
      <c r="D34" s="53">
        <f>PRODUCT(Table247810152025303510231[[#This Row],[Column1]:[Column2]])</f>
        <v>0</v>
      </c>
      <c r="E34" s="76"/>
    </row>
    <row r="35" spans="1:5" s="3" customFormat="1" ht="15.75" x14ac:dyDescent="0.2">
      <c r="A35" s="63" t="s">
        <v>9</v>
      </c>
      <c r="B35" s="94">
        <v>100</v>
      </c>
      <c r="C35" s="74">
        <v>0</v>
      </c>
      <c r="D35" s="55">
        <f>PRODUCT(Table247810152025303510231[[#This Row],[Column1]:[Column2]])</f>
        <v>0</v>
      </c>
      <c r="E35" s="77"/>
    </row>
    <row r="36" spans="1:5" s="3" customFormat="1" ht="15.75" x14ac:dyDescent="0.2">
      <c r="A36" s="64" t="s">
        <v>10</v>
      </c>
      <c r="B36" s="95">
        <v>100</v>
      </c>
      <c r="C36" s="75">
        <v>0</v>
      </c>
      <c r="D36" s="55">
        <f>PRODUCT(Table247810152025303510231[[#This Row],[Column1]:[Column2]])</f>
        <v>0</v>
      </c>
      <c r="E36" s="77"/>
    </row>
    <row r="37" spans="1:5" s="3" customFormat="1" ht="18" customHeight="1" x14ac:dyDescent="0.2">
      <c r="A37" s="112" t="s">
        <v>36</v>
      </c>
      <c r="B37" s="113"/>
      <c r="C37" s="114"/>
      <c r="D37" s="65">
        <f>SUBTOTAL(109,Table247810152025303510231[Sum])</f>
        <v>0</v>
      </c>
      <c r="E37" s="78"/>
    </row>
    <row r="38" spans="1:5" s="2" customFormat="1" ht="18" customHeight="1" x14ac:dyDescent="0.2">
      <c r="A38" s="105" t="s">
        <v>56</v>
      </c>
      <c r="B38" s="106"/>
      <c r="C38" s="106"/>
      <c r="D38" s="107"/>
      <c r="E38" s="108"/>
    </row>
    <row r="39" spans="1:5" s="3" customFormat="1" ht="18" customHeight="1" x14ac:dyDescent="0.2">
      <c r="A39" s="190"/>
      <c r="B39" s="191"/>
      <c r="C39" s="192"/>
      <c r="D39" s="69"/>
      <c r="E39" s="84"/>
    </row>
    <row r="40" spans="1:5" s="3" customFormat="1" ht="18" customHeight="1" x14ac:dyDescent="0.2">
      <c r="A40" s="157"/>
      <c r="B40" s="158"/>
      <c r="C40" s="159"/>
      <c r="D40" s="100"/>
      <c r="E40" s="85"/>
    </row>
    <row r="41" spans="1:5" s="3" customFormat="1" ht="18" customHeight="1" x14ac:dyDescent="0.2">
      <c r="A41" s="157"/>
      <c r="B41" s="158"/>
      <c r="C41" s="159"/>
      <c r="D41" s="88"/>
      <c r="E41" s="85"/>
    </row>
    <row r="42" spans="1:5" s="3" customFormat="1" ht="18" customHeight="1" x14ac:dyDescent="0.2">
      <c r="A42" s="157"/>
      <c r="B42" s="158"/>
      <c r="C42" s="159"/>
      <c r="D42" s="101"/>
      <c r="E42" s="85"/>
    </row>
    <row r="43" spans="1:5" s="3" customFormat="1" ht="18" customHeight="1" x14ac:dyDescent="0.2">
      <c r="A43" s="157"/>
      <c r="B43" s="158"/>
      <c r="C43" s="159"/>
      <c r="D43" s="88"/>
      <c r="E43" s="85"/>
    </row>
    <row r="44" spans="1:5" s="3" customFormat="1" ht="18" customHeight="1" x14ac:dyDescent="0.2">
      <c r="A44" s="157"/>
      <c r="B44" s="158"/>
      <c r="C44" s="159"/>
      <c r="D44" s="88"/>
      <c r="E44" s="85"/>
    </row>
    <row r="45" spans="1:5" s="3" customFormat="1" ht="18" customHeight="1" x14ac:dyDescent="0.2">
      <c r="A45" s="157"/>
      <c r="B45" s="158"/>
      <c r="C45" s="159"/>
      <c r="D45" s="88"/>
      <c r="E45" s="85"/>
    </row>
    <row r="46" spans="1:5" s="3" customFormat="1" ht="18" customHeight="1" x14ac:dyDescent="0.2">
      <c r="A46" s="190"/>
      <c r="B46" s="191"/>
      <c r="C46" s="192"/>
      <c r="D46" s="69"/>
      <c r="E46" s="85"/>
    </row>
    <row r="47" spans="1:5" s="3" customFormat="1" ht="18" customHeight="1" x14ac:dyDescent="0.2">
      <c r="A47" s="185" t="s">
        <v>36</v>
      </c>
      <c r="B47" s="185"/>
      <c r="C47" s="185"/>
      <c r="D47" s="103">
        <f>SUBTOTAL(109,Table24812172227327832353637[Sum])</f>
        <v>0</v>
      </c>
      <c r="E47" s="109"/>
    </row>
    <row r="48" spans="1:5" s="3" customFormat="1" ht="27.75" customHeight="1" x14ac:dyDescent="0.2">
      <c r="A48" s="181" t="s">
        <v>19</v>
      </c>
      <c r="B48" s="181"/>
      <c r="C48" s="181"/>
      <c r="D48" s="116">
        <f>SUM(D16,D22,D27,D32,D37,D47)</f>
        <v>0</v>
      </c>
      <c r="E48" s="117"/>
    </row>
  </sheetData>
  <sheetProtection sheet="1" objects="1" scenarios="1" insertRows="0" deleteRows="0" selectLockedCells="1"/>
  <mergeCells count="26">
    <mergeCell ref="A48:C48"/>
    <mergeCell ref="A20:C20"/>
    <mergeCell ref="A21:C21"/>
    <mergeCell ref="A22:C22"/>
    <mergeCell ref="A39:C39"/>
    <mergeCell ref="A40:C40"/>
    <mergeCell ref="A46:C46"/>
    <mergeCell ref="A47:C47"/>
    <mergeCell ref="A41:C41"/>
    <mergeCell ref="A42:C42"/>
    <mergeCell ref="A43:C43"/>
    <mergeCell ref="A44:C44"/>
    <mergeCell ref="A45:C45"/>
    <mergeCell ref="A19:C19"/>
    <mergeCell ref="A10:C10"/>
    <mergeCell ref="A12:C12"/>
    <mergeCell ref="A13:C13"/>
    <mergeCell ref="A14:C14"/>
    <mergeCell ref="A15:C15"/>
    <mergeCell ref="A16:C16"/>
    <mergeCell ref="A18:C18"/>
    <mergeCell ref="A1:E1"/>
    <mergeCell ref="B2:E2"/>
    <mergeCell ref="B3:E3"/>
    <mergeCell ref="A4:E4"/>
    <mergeCell ref="A5:E5"/>
  </mergeCells>
  <conditionalFormatting sqref="C29:C31">
    <cfRule type="cellIs" dxfId="47" priority="1" operator="equal">
      <formula>0</formula>
    </cfRule>
  </conditionalFormatting>
  <conditionalFormatting sqref="C24:C26">
    <cfRule type="cellIs" dxfId="46" priority="2" operator="equal">
      <formula>0</formula>
    </cfRule>
  </conditionalFormatting>
  <conditionalFormatting sqref="C34:C36">
    <cfRule type="cellIs" dxfId="45" priority="3" operator="equal">
      <formula>0</formula>
    </cfRule>
  </conditionalFormatting>
  <dataValidations count="3">
    <dataValidation type="whole" operator="equal" allowBlank="1" showInputMessage="1" showErrorMessage="1" errorTitle="PLEASE CORRECT" error="Rate is $75 CAD" sqref="B29:B31">
      <formula1>75</formula1>
    </dataValidation>
    <dataValidation type="whole" operator="equal" allowBlank="1" showInputMessage="1" showErrorMessage="1" errorTitle="PLEASE CORRECT" error="Rate is $100 CAD" sqref="B34:B36">
      <formula1>100</formula1>
    </dataValidation>
    <dataValidation type="whole" operator="greaterThan" allowBlank="1" showInputMessage="1" showErrorMessage="1" errorTitle="PLEASE CORRECT" error="Data must be whole number." sqref="C24:C26 C29:C31 C34:C36">
      <formula1>0</formula1>
    </dataValidation>
  </dataValidations>
  <printOptions horizontalCentered="1"/>
  <pageMargins left="0.74803149606299202" right="0.74803149606299202" top="0.39370078740157499" bottom="0.39370078740157499" header="0.511811023622047" footer="0.23622047244094499"/>
  <pageSetup scale="59" firstPageNumber="57" orientation="landscape" useFirstPageNumber="1" horizontalDpi="4294967292" r:id="rId1"/>
  <headerFooter alignWithMargins="0">
    <oddHeader xml:space="preserve">&amp;R
</oddHeader>
  </headerFooter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Instructions</vt:lpstr>
      <vt:lpstr>Budget Summary</vt:lpstr>
      <vt:lpstr>Budget - Activity 1</vt:lpstr>
      <vt:lpstr>Budget - Activity 2</vt:lpstr>
      <vt:lpstr>Budget - Activity 3</vt:lpstr>
      <vt:lpstr>Budget - Activity 4</vt:lpstr>
      <vt:lpstr>Budget - Activity 5</vt:lpstr>
      <vt:lpstr>'Budget - Activity 1'!Print_Area</vt:lpstr>
      <vt:lpstr>'Budget - Activity 2'!Print_Area</vt:lpstr>
      <vt:lpstr>'Budget - Activity 3'!Print_Area</vt:lpstr>
      <vt:lpstr>'Budget - Activity 4'!Print_Area</vt:lpstr>
      <vt:lpstr>'Budget - Activity 5'!Print_Area</vt:lpstr>
      <vt:lpstr>'Budget Summary'!Print_Area</vt:lpstr>
      <vt:lpstr>Instructions!Print_Area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Gibson (OMDC)</dc:creator>
  <cp:lastModifiedBy>Noah Gruneir (OMDC)</cp:lastModifiedBy>
  <cp:lastPrinted>2023-04-11T20:41:14Z</cp:lastPrinted>
  <dcterms:created xsi:type="dcterms:W3CDTF">1996-12-06T11:20:07Z</dcterms:created>
  <dcterms:modified xsi:type="dcterms:W3CDTF">2023-04-11T20:41:44Z</dcterms:modified>
</cp:coreProperties>
</file>